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895"/>
  </bookViews>
  <sheets>
    <sheet name="Regression lineaire multiple" sheetId="1" r:id="rId1"/>
  </sheets>
  <definedNames>
    <definedName name="cylindree">'Regression lineaire multiple'!$D$4:$D$34</definedName>
    <definedName name="m">'Regression lineaire multiple'!$C$212</definedName>
    <definedName name="n">'Regression lineaire multiple'!$B$212</definedName>
    <definedName name="poids">'Regression lineaire multiple'!$F$4:$F$34</definedName>
    <definedName name="prix">'Regression lineaire multiple'!$C$4:$C$34</definedName>
    <definedName name="puissance">'Regression lineaire multiple'!$E$4:$E$34</definedName>
    <definedName name="xdata1" localSheetId="0" hidden="1">5+(ROW(OFFSET('Regression lineaire multiple'!$B$1,0,0,70,1))-1)*0.2608695652</definedName>
    <definedName name="xdata2" localSheetId="0" hidden="1">5+(ROW(OFFSET('Regression lineaire multiple'!$B$1,0,0,70,1))-1)*0.2608695652</definedName>
    <definedName name="ydata1" localSheetId="0" hidden="1">0+1*'Regression lineaire multiple'!xdata1-1.6714402178695*(1.03225806451613+('Regression lineaire multiple'!xdata1-9.95483870967742)^2/364.771930166011)^0.5</definedName>
    <definedName name="ydata2" localSheetId="0" hidden="1">0+1*'Regression lineaire multiple'!xdata2+1.6714402178695*(1.03225806451613+('Regression lineaire multiple'!xdata2-9.95483870967742)^2/364.771930166011)^0.5</definedName>
    <definedName name="yi">'Regression lineaire multiple'!$G$4:$G$34</definedName>
  </definedNames>
  <calcPr calcId="125725"/>
</workbook>
</file>

<file path=xl/calcChain.xml><?xml version="1.0" encoding="utf-8"?>
<calcChain xmlns="http://schemas.openxmlformats.org/spreadsheetml/2006/main">
  <c r="C77" i="1"/>
  <c r="D77"/>
  <c r="E77"/>
  <c r="F77"/>
  <c r="G77"/>
  <c r="H77"/>
  <c r="I77"/>
  <c r="J77"/>
  <c r="K77"/>
  <c r="L77"/>
  <c r="M77"/>
  <c r="N77"/>
  <c r="O77"/>
  <c r="P77"/>
  <c r="Q77"/>
  <c r="R77"/>
  <c r="S77"/>
  <c r="T77"/>
  <c r="B212" l="1"/>
  <c r="C196"/>
  <c r="D196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65"/>
  <c r="B196" s="1"/>
  <c r="I125" l="1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24"/>
  <c r="I155" s="1"/>
  <c r="C125"/>
  <c r="C155" s="1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24"/>
  <c r="J86" l="1"/>
  <c r="J87"/>
  <c r="J90"/>
  <c r="J91"/>
  <c r="J94"/>
  <c r="J95"/>
  <c r="J98"/>
  <c r="J99"/>
  <c r="J102"/>
  <c r="J103"/>
  <c r="J106"/>
  <c r="J107"/>
  <c r="J110"/>
  <c r="J111"/>
  <c r="J114"/>
  <c r="J11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D85"/>
  <c r="E85"/>
  <c r="F85"/>
  <c r="C85"/>
  <c r="C47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B47"/>
  <c r="B48"/>
  <c r="B49"/>
  <c r="J88" s="1"/>
  <c r="B50"/>
  <c r="J89" s="1"/>
  <c r="B51"/>
  <c r="B52"/>
  <c r="B53"/>
  <c r="J92" s="1"/>
  <c r="B54"/>
  <c r="J93" s="1"/>
  <c r="B55"/>
  <c r="B56"/>
  <c r="B57"/>
  <c r="J96" s="1"/>
  <c r="B58"/>
  <c r="J97" s="1"/>
  <c r="B59"/>
  <c r="B60"/>
  <c r="B61"/>
  <c r="J100" s="1"/>
  <c r="B62"/>
  <c r="J101" s="1"/>
  <c r="B63"/>
  <c r="B64"/>
  <c r="B65"/>
  <c r="J104" s="1"/>
  <c r="B66"/>
  <c r="J105" s="1"/>
  <c r="B67"/>
  <c r="B68"/>
  <c r="B69"/>
  <c r="J108" s="1"/>
  <c r="B70"/>
  <c r="J109" s="1"/>
  <c r="B71"/>
  <c r="B72"/>
  <c r="B73"/>
  <c r="J112" s="1"/>
  <c r="B74"/>
  <c r="J113" s="1"/>
  <c r="B75"/>
  <c r="B76"/>
  <c r="D46"/>
  <c r="E46"/>
  <c r="F46"/>
  <c r="C46"/>
  <c r="B46"/>
  <c r="J85" s="1"/>
  <c r="B235"/>
  <c r="B234"/>
  <c r="B233"/>
  <c r="B232"/>
  <c r="B228"/>
  <c r="B227"/>
  <c r="B226"/>
  <c r="B225"/>
  <c r="B224"/>
  <c r="B77" l="1"/>
  <c r="B262" l="1"/>
  <c r="B260"/>
  <c r="B261"/>
  <c r="B263"/>
  <c r="B259" l="1"/>
  <c r="D155" l="1"/>
  <c r="E155"/>
  <c r="F155" l="1"/>
  <c r="J155"/>
  <c r="B290" l="1"/>
  <c r="E220"/>
  <c r="L155"/>
  <c r="K155"/>
  <c r="C260" l="1"/>
  <c r="C261"/>
  <c r="C262"/>
  <c r="C263"/>
  <c r="C259"/>
  <c r="F259" l="1"/>
  <c r="F260"/>
  <c r="F261"/>
  <c r="F262"/>
  <c r="F263"/>
</calcChain>
</file>

<file path=xl/comments1.xml><?xml version="1.0" encoding="utf-8"?>
<comments xmlns="http://schemas.openxmlformats.org/spreadsheetml/2006/main">
  <authors>
    <author>egallic</author>
  </authors>
  <commentList>
    <comment ref="M111" authorId="0">
      <text>
        <r>
          <rPr>
            <b/>
            <sz val="8"/>
            <color indexed="81"/>
            <rFont val="Tahoma"/>
            <family val="2"/>
          </rPr>
          <t>egallic:</t>
        </r>
        <r>
          <rPr>
            <sz val="8"/>
            <color indexed="81"/>
            <rFont val="Tahoma"/>
            <family val="2"/>
          </rPr>
          <t xml:space="preserve">
Coefficient de la constante
\hat{\beta}_1</t>
        </r>
      </text>
    </comment>
    <comment ref="M112" authorId="0">
      <text>
        <r>
          <rPr>
            <b/>
            <sz val="8"/>
            <color indexed="81"/>
            <rFont val="Tahoma"/>
            <family val="2"/>
          </rPr>
          <t>egallic:</t>
        </r>
        <r>
          <rPr>
            <sz val="8"/>
            <color indexed="81"/>
            <rFont val="Tahoma"/>
            <family val="2"/>
          </rPr>
          <t xml:space="preserve">
\hat{\beta}_2</t>
        </r>
      </text>
    </comment>
    <comment ref="M113" authorId="0">
      <text>
        <r>
          <rPr>
            <b/>
            <sz val="8"/>
            <color indexed="81"/>
            <rFont val="Tahoma"/>
            <family val="2"/>
          </rPr>
          <t>egallic:</t>
        </r>
        <r>
          <rPr>
            <sz val="8"/>
            <color indexed="81"/>
            <rFont val="Tahoma"/>
            <family val="2"/>
          </rPr>
          <t xml:space="preserve">
\hat{\beta}_3</t>
        </r>
      </text>
    </comment>
    <comment ref="M114" authorId="0">
      <text>
        <r>
          <rPr>
            <b/>
            <sz val="8"/>
            <color indexed="81"/>
            <rFont val="Tahoma"/>
            <family val="2"/>
          </rPr>
          <t>egallic:</t>
        </r>
        <r>
          <rPr>
            <sz val="8"/>
            <color indexed="81"/>
            <rFont val="Tahoma"/>
            <family val="2"/>
          </rPr>
          <t xml:space="preserve">
\hat{\beta}_4</t>
        </r>
      </text>
    </comment>
    <comment ref="M115" authorId="0">
      <text>
        <r>
          <rPr>
            <b/>
            <sz val="8"/>
            <color indexed="81"/>
            <rFont val="Tahoma"/>
            <family val="2"/>
          </rPr>
          <t>egallic:
Constante</t>
        </r>
        <r>
          <rPr>
            <sz val="8"/>
            <color indexed="81"/>
            <rFont val="Tahoma"/>
            <family val="2"/>
          </rPr>
          <t xml:space="preserve">
\hat{\beta}_0</t>
        </r>
      </text>
    </comment>
    <comment ref="E155" authorId="0">
      <text>
        <r>
          <rPr>
            <b/>
            <sz val="8"/>
            <color indexed="81"/>
            <rFont val="Tahoma"/>
            <family val="2"/>
          </rPr>
          <t>egallic:</t>
        </r>
        <r>
          <rPr>
            <sz val="8"/>
            <color indexed="81"/>
            <rFont val="Tahoma"/>
            <family val="2"/>
          </rPr>
          <t xml:space="preserve">
Ca ne fait pas exactement 0 sous Excel, du fait de la limite de représentation des nombres, Mais la somme des résidus est bien nulle.</t>
        </r>
      </text>
    </comment>
    <comment ref="D196" authorId="0">
      <text>
        <r>
          <rPr>
            <b/>
            <sz val="8"/>
            <color indexed="81"/>
            <rFont val="Tahoma"/>
            <family val="2"/>
          </rPr>
          <t>egallic:</t>
        </r>
        <r>
          <rPr>
            <sz val="8"/>
            <color indexed="81"/>
            <rFont val="Tahoma"/>
            <family val="2"/>
          </rPr>
          <t xml:space="preserve">
SCT</t>
        </r>
      </text>
    </comment>
    <comment ref="B211" authorId="0">
      <text>
        <r>
          <rPr>
            <b/>
            <sz val="8"/>
            <color indexed="81"/>
            <rFont val="Tahoma"/>
            <family val="2"/>
          </rPr>
          <t>egallic:</t>
        </r>
        <r>
          <rPr>
            <sz val="8"/>
            <color indexed="81"/>
            <rFont val="Tahoma"/>
            <family val="2"/>
          </rPr>
          <t xml:space="preserve">
Nombre d'observations</t>
        </r>
      </text>
    </comment>
    <comment ref="C211" authorId="0">
      <text>
        <r>
          <rPr>
            <b/>
            <sz val="8"/>
            <color indexed="81"/>
            <rFont val="Tahoma"/>
            <family val="2"/>
          </rPr>
          <t>egallic:</t>
        </r>
        <r>
          <rPr>
            <sz val="8"/>
            <color indexed="81"/>
            <rFont val="Tahoma"/>
            <family val="2"/>
          </rPr>
          <t xml:space="preserve">
Nombre de variables explicatives</t>
        </r>
      </text>
    </comment>
    <comment ref="C428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Coefficient non statistiquement différent de 0</t>
        </r>
      </text>
    </comment>
    <comment ref="C429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Une augmentation d'un kW entraine ceteris paribus une augmentation de la consommation de 0,025 l/100 km.</t>
        </r>
      </text>
    </comment>
    <comment ref="C430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Une diminution d'un kg pour le véhicule entraine, ceteris paribus, une diminution de la consommation de0,004 l/100km.</t>
        </r>
      </text>
    </comment>
  </commentList>
</comments>
</file>

<file path=xl/sharedStrings.xml><?xml version="1.0" encoding="utf-8"?>
<sst xmlns="http://schemas.openxmlformats.org/spreadsheetml/2006/main" count="175" uniqueCount="152">
  <si>
    <t>Type de véhicule</t>
  </si>
  <si>
    <t>Prix</t>
  </si>
  <si>
    <t xml:space="preserve">Cylindrée </t>
  </si>
  <si>
    <t xml:space="preserve">Puissance </t>
  </si>
  <si>
    <t xml:space="preserve">Poids </t>
  </si>
  <si>
    <t xml:space="preserve">Consommation </t>
  </si>
  <si>
    <t>(Frs)</t>
  </si>
  <si>
    <t>(cm3)</t>
  </si>
  <si>
    <t>(kW)</t>
  </si>
  <si>
    <t>(kg)</t>
  </si>
  <si>
    <t>(l/100km)</t>
  </si>
  <si>
    <t>i</t>
  </si>
  <si>
    <t>Daihatsu Cuore</t>
  </si>
  <si>
    <t>Suzuki Swift 1.0 GLS</t>
  </si>
  <si>
    <t>Fiat Panda Mambo L</t>
  </si>
  <si>
    <t>VW Polo 1.4 60</t>
  </si>
  <si>
    <t>Opel Corsa 1.2i Eco</t>
  </si>
  <si>
    <t>Subaru Vivio 4WD</t>
  </si>
  <si>
    <t>Toyota Corolla</t>
  </si>
  <si>
    <t>Ferrari 456 GT</t>
  </si>
  <si>
    <t>Mercedes S 600</t>
  </si>
  <si>
    <t>Maserati Ghibli GT</t>
  </si>
  <si>
    <t>Opel Astra 1.6i 16V</t>
  </si>
  <si>
    <t>Peugeot 306 XS 108</t>
  </si>
  <si>
    <t>Renault Safrane 2.2. V</t>
  </si>
  <si>
    <t>Seat Ibiza 2.0 GTI</t>
  </si>
  <si>
    <t>VW Golt 2.0 GTI</t>
  </si>
  <si>
    <t>Citroen ZX Volcane</t>
  </si>
  <si>
    <t>Fiat Tempra 1.6 Liberty</t>
  </si>
  <si>
    <t>Fort Escort 1.4i PT</t>
  </si>
  <si>
    <t>Honda Civic Joker 1.4</t>
  </si>
  <si>
    <t>Volvo 850 2.5</t>
  </si>
  <si>
    <t>Ford Fiesta 1.2 Zetec</t>
  </si>
  <si>
    <t>Hyundai Sonata 3000</t>
  </si>
  <si>
    <t>Lancia K 3.0 LS</t>
  </si>
  <si>
    <t>Mazda Hachtback V</t>
  </si>
  <si>
    <t>Mitsubishi Galant</t>
  </si>
  <si>
    <t>Opel Omega 2.5i V6</t>
  </si>
  <si>
    <t>Peugeot 806 2.0</t>
  </si>
  <si>
    <t>Nissan Primera 2.0</t>
  </si>
  <si>
    <t>Seat Alhambra 2.0</t>
  </si>
  <si>
    <t>Toyota Previa salon</t>
  </si>
  <si>
    <t>Volvo 960 Kombi aut</t>
  </si>
  <si>
    <r>
      <t>x</t>
    </r>
    <r>
      <rPr>
        <vertAlign val="subscript"/>
        <sz val="10"/>
        <color theme="0"/>
        <rFont val="Arial"/>
        <family val="2"/>
      </rPr>
      <t>1i</t>
    </r>
  </si>
  <si>
    <r>
      <t>x</t>
    </r>
    <r>
      <rPr>
        <vertAlign val="subscript"/>
        <sz val="10"/>
        <color theme="0"/>
        <rFont val="Arial"/>
        <family val="2"/>
      </rPr>
      <t>2i</t>
    </r>
  </si>
  <si>
    <r>
      <t>x</t>
    </r>
    <r>
      <rPr>
        <vertAlign val="subscript"/>
        <sz val="10"/>
        <color theme="0"/>
        <rFont val="Arial"/>
        <family val="2"/>
      </rPr>
      <t>3i</t>
    </r>
  </si>
  <si>
    <r>
      <t>x</t>
    </r>
    <r>
      <rPr>
        <vertAlign val="subscript"/>
        <sz val="10"/>
        <color theme="0"/>
        <rFont val="Arial"/>
        <family val="2"/>
      </rPr>
      <t>4i</t>
    </r>
  </si>
  <si>
    <r>
      <t>y</t>
    </r>
    <r>
      <rPr>
        <vertAlign val="subscript"/>
        <sz val="10"/>
        <color theme="0"/>
        <rFont val="Arial"/>
        <family val="2"/>
      </rPr>
      <t>i</t>
    </r>
  </si>
  <si>
    <t>A) Régression simple en utilisant les fonctionnalités d'Excel</t>
  </si>
  <si>
    <t>On va effectuer la regression de y sur x1, x2, x3, x4 et une constante</t>
  </si>
  <si>
    <t>y = X \beta + u</t>
  </si>
  <si>
    <t>Premiere méthode pour (X^t X)^(-1) (X^t y)</t>
  </si>
  <si>
    <t>y</t>
  </si>
  <si>
    <t>x1</t>
  </si>
  <si>
    <t>x2</t>
  </si>
  <si>
    <t>x3</t>
  </si>
  <si>
    <t>x4</t>
  </si>
  <si>
    <t>x1^2</t>
  </si>
  <si>
    <t>x2^2</t>
  </si>
  <si>
    <t>x1 x2</t>
  </si>
  <si>
    <t>x1 x3</t>
  </si>
  <si>
    <t>x1 x4</t>
  </si>
  <si>
    <t>x2 x3</t>
  </si>
  <si>
    <t>x2 x4</t>
  </si>
  <si>
    <t>x3 x4</t>
  </si>
  <si>
    <t>y x1</t>
  </si>
  <si>
    <t>y x2</t>
  </si>
  <si>
    <t>y x3</t>
  </si>
  <si>
    <t>y x4</t>
  </si>
  <si>
    <t>Somme</t>
  </si>
  <si>
    <t>X^t y</t>
  </si>
  <si>
    <t>X^t X</t>
  </si>
  <si>
    <t>(X^t X)^(-1)</t>
  </si>
  <si>
    <t>(X^tX)^(-1) X^ty</t>
  </si>
  <si>
    <t>Seconde méthode pour (X^t X)^(-1) (X^t y)</t>
  </si>
  <si>
    <t>cste</t>
  </si>
  <si>
    <t>X =</t>
  </si>
  <si>
    <t>y =</t>
  </si>
  <si>
    <t>X^t =</t>
  </si>
  <si>
    <t>X^t X =</t>
  </si>
  <si>
    <t>On multiplie une matrice 5*31</t>
  </si>
  <si>
    <t>par une matrice 31 * 5</t>
  </si>
  <si>
    <t>Le résultat est donc une matrice 5*5</t>
  </si>
  <si>
    <t>(X^t X)^(-1) =</t>
  </si>
  <si>
    <t>X^t y =</t>
  </si>
  <si>
    <t>On multiplie une 5*31</t>
  </si>
  <si>
    <t>par une 31 *1</t>
  </si>
  <si>
    <t>Le résultat est une matrice de dim 5*1</t>
  </si>
  <si>
    <t>(X^t X)^(-1) (X^t y) =</t>
  </si>
  <si>
    <t>On multiplie une 5*5</t>
  </si>
  <si>
    <t>par une 5*1</t>
  </si>
  <si>
    <t>Calcul de la somme des carrés des résidus</t>
  </si>
  <si>
    <t>D'abord, il faut calculer les valeurs estimees pour y</t>
  </si>
  <si>
    <t>y_i</t>
  </si>
  <si>
    <t>\hat{y}_i</t>
  </si>
  <si>
    <t>e_i</t>
  </si>
  <si>
    <t>e_i^2</t>
  </si>
  <si>
    <t>Autre manière, avec y - X \hat{\beta}</t>
  </si>
  <si>
    <t>La somme des carrés des résidus vaut :</t>
  </si>
  <si>
    <t>On a \bar{y}</t>
  </si>
  <si>
    <t>y_i - \bar{y}</t>
  </si>
  <si>
    <t>(y_i - \bar{y})^2</t>
  </si>
  <si>
    <t>De fait, la somme des carrés expliqués est :</t>
  </si>
  <si>
    <t>SCE = SCT - SCR</t>
  </si>
  <si>
    <t>Calcul du coefficient de détermination</t>
  </si>
  <si>
    <t xml:space="preserve">R^2 = </t>
  </si>
  <si>
    <t>Calcul du coefficient de détermination ajusté</t>
  </si>
  <si>
    <t>n</t>
  </si>
  <si>
    <t>m</t>
  </si>
  <si>
    <t xml:space="preserve">R^2_a = </t>
  </si>
  <si>
    <t>Calcul de l'estimation de la variance des aléas</t>
  </si>
  <si>
    <t>\hat{\sigma}^2_u =</t>
  </si>
  <si>
    <t>Note : On peut aussi calculer de la sorte</t>
  </si>
  <si>
    <t>Calcul de la variance et écarts-types des coefficients</t>
  </si>
  <si>
    <t>\hat{\sigma}^2_u (X^t X)^(-1) =</t>
  </si>
  <si>
    <t>Les termes de la diagonale donnent les estimations des variances des estimateurs</t>
  </si>
  <si>
    <t>\hat{\sigma}^2_{\beta_1}</t>
  </si>
  <si>
    <t>\hat{\sigma}^2_{\beta_2}</t>
  </si>
  <si>
    <t>\hat{\sigma}^2_{\beta_3}</t>
  </si>
  <si>
    <t>\hat{\sigma}^2_{\beta_4}</t>
  </si>
  <si>
    <t>\hat{\sigma}^2_{\beta_0}</t>
  </si>
  <si>
    <t>Calcul des t_obs</t>
  </si>
  <si>
    <t>Pour chaque paramètre \theta, on effectue le test :</t>
  </si>
  <si>
    <t>H_0 : \theta = 0</t>
  </si>
  <si>
    <t>H_1 : \beta \ne 0</t>
  </si>
  <si>
    <t>La statistique de test s'écrit</t>
  </si>
  <si>
    <t>T = (\hat{\theta} - \theta_{H_0}) / \hat{\sigma}_{\hat{\theta}}</t>
  </si>
  <si>
    <t>La valeur tabulée de la Student à (n-2) d.d.l., pour \alpha = 5% est :</t>
  </si>
  <si>
    <t>\hat_{\beta}</t>
  </si>
  <si>
    <t>\hat{\sigma}^2_{\beta}</t>
  </si>
  <si>
    <t>t_{obs}</t>
  </si>
  <si>
    <t>|t_{obs}|</t>
  </si>
  <si>
    <t>Si la valeur absolue du t_{obs} est supérieure à la valeur tabulée, on rejette H_0 au seuil de 5%</t>
  </si>
  <si>
    <t>Tes de la qualité de la régression (test de Fisher)</t>
  </si>
  <si>
    <t>Il s'agit d'effectuer le test suivant :</t>
  </si>
  <si>
    <t>H_0 : \beta_1 = \beta_2 = \beta_3 = \beta_4 = 0</t>
  </si>
  <si>
    <t>H_1 : au moins un des \beta (on ne prend pas celui de la constante) est différent de zéro</t>
  </si>
  <si>
    <t>La valeur d'une Fisher à (4,26) d.d.l. pour \alpha = 5% vaut :</t>
  </si>
  <si>
    <t xml:space="preserve">F_{tab} = </t>
  </si>
  <si>
    <t xml:space="preserve">F_{obs} = </t>
  </si>
  <si>
    <t>La probabilité d'avoir une valeur supérieure au f_{obs} est de :</t>
  </si>
  <si>
    <t>Il ne reste qu'à prendre la racine carrée de leur diagonale</t>
  </si>
  <si>
    <t>B) Régression multiple avec l'utilitaire d'analyse</t>
  </si>
  <si>
    <t>s</t>
  </si>
  <si>
    <t>F = (R^2/m) / [(1-R^2)/(n-m-1)]</t>
  </si>
  <si>
    <t>On a donc F_{obs} &gt;&gt; F_{tab}</t>
  </si>
  <si>
    <t>p-value</t>
  </si>
  <si>
    <t>Si L'hypothese H_0 est vraie, la probabilité d'obtenir une valeur de la statistique au moins aussi grande que celle que nous avons observée vaut :</t>
  </si>
  <si>
    <t>C) Régression multiple avec XLSTAT</t>
  </si>
  <si>
    <t>y_i = \beta_0 + \beta_1 x_{1i} + \beta_2 x_{2i} + \beta_3 x_{3i} + \beta_4 x_{4i} + u_i</t>
  </si>
  <si>
    <t>x3^2</t>
  </si>
  <si>
    <t>x4^2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</si>
</sst>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0"/>
      <color theme="0"/>
      <name val="Arial"/>
      <family val="2"/>
    </font>
    <font>
      <sz val="14"/>
      <color theme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left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164" fontId="0" fillId="0" borderId="5" xfId="0" applyNumberFormat="1" applyFill="1" applyBorder="1" applyAlignment="1">
      <alignment horizontal="left" wrapText="1"/>
    </xf>
    <xf numFmtId="0" fontId="0" fillId="0" borderId="6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0" fontId="0" fillId="0" borderId="8" xfId="0" applyFill="1" applyBorder="1" applyAlignment="1">
      <alignment horizontal="center"/>
    </xf>
    <xf numFmtId="164" fontId="0" fillId="0" borderId="9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164" fontId="0" fillId="0" borderId="11" xfId="0" applyNumberFormat="1" applyFill="1" applyBorder="1" applyAlignment="1">
      <alignment horizontal="left"/>
    </xf>
    <xf numFmtId="0" fontId="0" fillId="0" borderId="11" xfId="0" applyFill="1" applyBorder="1"/>
    <xf numFmtId="0" fontId="0" fillId="0" borderId="12" xfId="0" applyFill="1" applyBorder="1" applyAlignment="1">
      <alignment horizontal="center"/>
    </xf>
    <xf numFmtId="164" fontId="0" fillId="0" borderId="13" xfId="0" applyNumberFormat="1" applyFill="1" applyBorder="1" applyAlignment="1">
      <alignment horizontal="left"/>
    </xf>
    <xf numFmtId="0" fontId="1" fillId="3" borderId="5" xfId="0" applyFont="1" applyFill="1" applyBorder="1" applyAlignment="1">
      <alignment horizontal="center" wrapText="1"/>
    </xf>
    <xf numFmtId="164" fontId="1" fillId="3" borderId="5" xfId="0" applyNumberFormat="1" applyFont="1" applyFill="1" applyBorder="1" applyAlignment="1">
      <alignment horizontal="center" wrapText="1"/>
    </xf>
    <xf numFmtId="2" fontId="1" fillId="3" borderId="5" xfId="0" applyNumberFormat="1" applyFont="1" applyFill="1" applyBorder="1" applyAlignment="1">
      <alignment horizontal="center" wrapText="1"/>
    </xf>
    <xf numFmtId="164" fontId="1" fillId="11" borderId="7" xfId="0" applyNumberFormat="1" applyFont="1" applyFill="1" applyBorder="1" applyAlignment="1">
      <alignment horizontal="center" wrapText="1"/>
    </xf>
    <xf numFmtId="0" fontId="0" fillId="12" borderId="11" xfId="0" applyFill="1" applyBorder="1"/>
    <xf numFmtId="0" fontId="0" fillId="2" borderId="11" xfId="0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/>
    <xf numFmtId="0" fontId="0" fillId="5" borderId="11" xfId="0" applyFill="1" applyBorder="1" applyAlignment="1">
      <alignment horizontal="center"/>
    </xf>
    <xf numFmtId="0" fontId="0" fillId="5" borderId="11" xfId="0" applyFill="1" applyBorder="1"/>
    <xf numFmtId="0" fontId="0" fillId="5" borderId="13" xfId="0" applyFill="1" applyBorder="1" applyAlignment="1">
      <alignment horizontal="center"/>
    </xf>
    <xf numFmtId="0" fontId="0" fillId="5" borderId="13" xfId="0" applyFill="1" applyBorder="1"/>
    <xf numFmtId="0" fontId="0" fillId="14" borderId="11" xfId="0" applyFill="1" applyBorder="1"/>
    <xf numFmtId="0" fontId="0" fillId="15" borderId="11" xfId="0" applyFill="1" applyBorder="1"/>
    <xf numFmtId="0" fontId="0" fillId="8" borderId="9" xfId="0" applyFill="1" applyBorder="1"/>
    <xf numFmtId="0" fontId="0" fillId="8" borderId="11" xfId="0" applyFill="1" applyBorder="1"/>
    <xf numFmtId="0" fontId="0" fillId="8" borderId="13" xfId="0" applyFill="1" applyBorder="1"/>
    <xf numFmtId="0" fontId="3" fillId="0" borderId="0" xfId="0" applyFont="1"/>
    <xf numFmtId="0" fontId="5" fillId="17" borderId="14" xfId="0" applyFont="1" applyFill="1" applyBorder="1"/>
    <xf numFmtId="0" fontId="5" fillId="17" borderId="15" xfId="0" applyFont="1" applyFill="1" applyBorder="1"/>
    <xf numFmtId="0" fontId="5" fillId="17" borderId="16" xfId="0" applyFont="1" applyFill="1" applyBorder="1"/>
    <xf numFmtId="0" fontId="0" fillId="8" borderId="17" xfId="0" applyFill="1" applyBorder="1"/>
    <xf numFmtId="0" fontId="0" fillId="5" borderId="18" xfId="0" applyFill="1" applyBorder="1"/>
    <xf numFmtId="0" fontId="0" fillId="0" borderId="18" xfId="0" applyBorder="1"/>
    <xf numFmtId="0" fontId="0" fillId="0" borderId="19" xfId="0" applyBorder="1"/>
    <xf numFmtId="0" fontId="5" fillId="13" borderId="14" xfId="0" applyFont="1" applyFill="1" applyBorder="1"/>
    <xf numFmtId="0" fontId="5" fillId="17" borderId="0" xfId="0" applyFont="1" applyFill="1" applyBorder="1"/>
    <xf numFmtId="0" fontId="5" fillId="17" borderId="0" xfId="0" applyFont="1" applyFill="1" applyBorder="1" applyAlignment="1">
      <alignment horizontal="right"/>
    </xf>
    <xf numFmtId="0" fontId="0" fillId="12" borderId="0" xfId="0" applyFill="1"/>
    <xf numFmtId="0" fontId="0" fillId="16" borderId="0" xfId="0" applyFill="1"/>
    <xf numFmtId="0" fontId="6" fillId="11" borderId="0" xfId="0" applyFont="1" applyFill="1"/>
    <xf numFmtId="0" fontId="0" fillId="18" borderId="0" xfId="0" applyFill="1"/>
    <xf numFmtId="0" fontId="0" fillId="20" borderId="0" xfId="0" applyFill="1"/>
    <xf numFmtId="0" fontId="0" fillId="8" borderId="21" xfId="0" applyFill="1" applyBorder="1"/>
    <xf numFmtId="0" fontId="0" fillId="21" borderId="11" xfId="0" applyFill="1" applyBorder="1"/>
    <xf numFmtId="0" fontId="8" fillId="0" borderId="0" xfId="0" applyFont="1"/>
    <xf numFmtId="0" fontId="0" fillId="18" borderId="11" xfId="0" applyFill="1" applyBorder="1"/>
    <xf numFmtId="0" fontId="0" fillId="12" borderId="18" xfId="0" applyFill="1" applyBorder="1"/>
    <xf numFmtId="0" fontId="0" fillId="22" borderId="18" xfId="0" applyFill="1" applyBorder="1"/>
    <xf numFmtId="0" fontId="0" fillId="22" borderId="19" xfId="0" applyFill="1" applyBorder="1"/>
    <xf numFmtId="0" fontId="0" fillId="12" borderId="21" xfId="0" applyFill="1" applyBorder="1"/>
    <xf numFmtId="0" fontId="0" fillId="0" borderId="0" xfId="0" applyAlignment="1">
      <alignment horizontal="right"/>
    </xf>
    <xf numFmtId="0" fontId="11" fillId="0" borderId="0" xfId="0" applyFont="1"/>
    <xf numFmtId="0" fontId="5" fillId="4" borderId="22" xfId="0" applyFont="1" applyFill="1" applyBorder="1"/>
    <xf numFmtId="0" fontId="0" fillId="4" borderId="22" xfId="0" applyFill="1" applyBorder="1"/>
    <xf numFmtId="0" fontId="0" fillId="0" borderId="18" xfId="0" applyFill="1" applyBorder="1"/>
    <xf numFmtId="0" fontId="0" fillId="0" borderId="19" xfId="0" applyFill="1" applyBorder="1"/>
    <xf numFmtId="0" fontId="5" fillId="17" borderId="11" xfId="0" applyFont="1" applyFill="1" applyBorder="1" applyAlignment="1">
      <alignment horizontal="center"/>
    </xf>
    <xf numFmtId="0" fontId="12" fillId="0" borderId="0" xfId="0" applyFont="1"/>
    <xf numFmtId="0" fontId="5" fillId="17" borderId="14" xfId="0" applyFont="1" applyFill="1" applyBorder="1" applyAlignment="1">
      <alignment horizontal="center"/>
    </xf>
    <xf numFmtId="0" fontId="5" fillId="17" borderId="15" xfId="0" applyFont="1" applyFill="1" applyBorder="1" applyAlignment="1">
      <alignment horizontal="center"/>
    </xf>
    <xf numFmtId="0" fontId="5" fillId="17" borderId="16" xfId="0" applyFont="1" applyFill="1" applyBorder="1" applyAlignment="1">
      <alignment horizontal="center"/>
    </xf>
    <xf numFmtId="0" fontId="0" fillId="20" borderId="17" xfId="0" applyFill="1" applyBorder="1"/>
    <xf numFmtId="0" fontId="0" fillId="0" borderId="0" xfId="0" applyAlignment="1">
      <alignment horizontal="left"/>
    </xf>
    <xf numFmtId="0" fontId="0" fillId="4" borderId="23" xfId="0" applyFill="1" applyBorder="1" applyAlignment="1">
      <alignment horizontal="right"/>
    </xf>
    <xf numFmtId="0" fontId="5" fillId="4" borderId="24" xfId="0" applyFont="1" applyFill="1" applyBorder="1"/>
    <xf numFmtId="0" fontId="0" fillId="4" borderId="11" xfId="0" applyFill="1" applyBorder="1"/>
    <xf numFmtId="0" fontId="0" fillId="0" borderId="23" xfId="0" applyBorder="1" applyAlignment="1">
      <alignment horizontal="right"/>
    </xf>
    <xf numFmtId="0" fontId="5" fillId="0" borderId="24" xfId="0" applyFont="1" applyBorder="1"/>
    <xf numFmtId="0" fontId="0" fillId="0" borderId="23" xfId="0" applyBorder="1"/>
    <xf numFmtId="0" fontId="0" fillId="0" borderId="0" xfId="0" applyFill="1" applyBorder="1" applyAlignment="1"/>
    <xf numFmtId="0" fontId="0" fillId="0" borderId="0" xfId="0" applyAlignment="1"/>
    <xf numFmtId="0" fontId="0" fillId="0" borderId="25" xfId="0" applyBorder="1" applyAlignment="1"/>
    <xf numFmtId="0" fontId="0" fillId="0" borderId="0" xfId="0" applyNumberFormat="1" applyAlignment="1"/>
    <xf numFmtId="0" fontId="0" fillId="0" borderId="25" xfId="0" applyNumberFormat="1" applyBorder="1" applyAlignment="1"/>
    <xf numFmtId="165" fontId="0" fillId="0" borderId="0" xfId="0" applyNumberFormat="1" applyAlignment="1"/>
    <xf numFmtId="165" fontId="0" fillId="0" borderId="25" xfId="0" applyNumberFormat="1" applyBorder="1" applyAlignment="1"/>
    <xf numFmtId="165" fontId="14" fillId="0" borderId="0" xfId="0" applyNumberFormat="1" applyFont="1" applyAlignment="1"/>
    <xf numFmtId="165" fontId="13" fillId="0" borderId="0" xfId="0" applyNumberFormat="1" applyFont="1" applyAlignment="1"/>
    <xf numFmtId="0" fontId="0" fillId="0" borderId="0" xfId="0" applyFont="1"/>
    <xf numFmtId="0" fontId="4" fillId="7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19" borderId="0" xfId="0" applyFont="1" applyFill="1" applyAlignment="1">
      <alignment horizontal="center"/>
    </xf>
    <xf numFmtId="0" fontId="7" fillId="10" borderId="0" xfId="0" applyFont="1" applyFill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0" fontId="6" fillId="19" borderId="20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 wrapText="1"/>
    </xf>
    <xf numFmtId="0" fontId="6" fillId="19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'Regression lineaire multiple'!$E$123</c:f>
              <c:strCache>
                <c:ptCount val="1"/>
                <c:pt idx="0">
                  <c:v>e_i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'Regression lineaire multiple'!$E$124:$E$154</c:f>
              <c:numCache>
                <c:formatCode>General</c:formatCode>
                <c:ptCount val="31"/>
              </c:numCache>
            </c:numRef>
          </c:yVal>
        </c:ser>
        <c:axId val="74896128"/>
        <c:axId val="81424768"/>
      </c:scatterChart>
      <c:valAx>
        <c:axId val="748961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424768"/>
        <c:crosses val="autoZero"/>
        <c:crossBetween val="midCat"/>
      </c:valAx>
      <c:valAx>
        <c:axId val="814247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6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121</xdr:row>
      <xdr:rowOff>195262</xdr:rowOff>
    </xdr:from>
    <xdr:to>
      <xdr:col>18</xdr:col>
      <xdr:colOff>609600</xdr:colOff>
      <xdr:row>136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99"/>
  <sheetViews>
    <sheetView tabSelected="1" topLeftCell="A204" zoomScaleNormal="100" workbookViewId="0">
      <selection activeCell="D259" sqref="D259:E263"/>
    </sheetView>
  </sheetViews>
  <sheetFormatPr baseColWidth="10" defaultRowHeight="15"/>
  <cols>
    <col min="2" max="3" width="12" bestFit="1" customWidth="1"/>
    <col min="5" max="6" width="12" bestFit="1" customWidth="1"/>
    <col min="9" max="9" width="12" bestFit="1" customWidth="1"/>
    <col min="13" max="14" width="12.85546875" bestFit="1" customWidth="1"/>
    <col min="15" max="15" width="12.7109375" bestFit="1" customWidth="1"/>
    <col min="16" max="16" width="12.140625" bestFit="1" customWidth="1"/>
    <col min="17" max="17" width="11.85546875" bestFit="1" customWidth="1"/>
    <col min="25" max="27" width="12.7109375" bestFit="1" customWidth="1"/>
    <col min="28" max="29" width="11.5703125" bestFit="1" customWidth="1"/>
  </cols>
  <sheetData>
    <row r="1" spans="1:7" ht="30">
      <c r="A1" s="1" t="s">
        <v>143</v>
      </c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1:7">
      <c r="A2" s="5"/>
      <c r="B2" s="6"/>
      <c r="C2" s="7" t="s">
        <v>6</v>
      </c>
      <c r="D2" s="8" t="s">
        <v>7</v>
      </c>
      <c r="E2" s="8" t="s">
        <v>8</v>
      </c>
      <c r="F2" s="8" t="s">
        <v>9</v>
      </c>
      <c r="G2" s="8" t="s">
        <v>10</v>
      </c>
    </row>
    <row r="3" spans="1:7" ht="16.5" thickBot="1">
      <c r="A3" s="5" t="s">
        <v>11</v>
      </c>
      <c r="B3" s="9"/>
      <c r="C3" s="17" t="s">
        <v>43</v>
      </c>
      <c r="D3" s="18" t="s">
        <v>44</v>
      </c>
      <c r="E3" s="19" t="s">
        <v>45</v>
      </c>
      <c r="F3" s="19" t="s">
        <v>46</v>
      </c>
      <c r="G3" s="20" t="s">
        <v>47</v>
      </c>
    </row>
    <row r="4" spans="1:7">
      <c r="A4" s="10">
        <v>1</v>
      </c>
      <c r="B4" s="11" t="s">
        <v>12</v>
      </c>
      <c r="C4" s="23">
        <v>11600</v>
      </c>
      <c r="D4" s="24">
        <v>846</v>
      </c>
      <c r="E4" s="24">
        <v>32</v>
      </c>
      <c r="F4" s="24">
        <v>650</v>
      </c>
      <c r="G4" s="31">
        <v>5.7</v>
      </c>
    </row>
    <row r="5" spans="1:7">
      <c r="A5" s="12">
        <v>2</v>
      </c>
      <c r="B5" s="13" t="s">
        <v>13</v>
      </c>
      <c r="C5" s="25">
        <v>12490</v>
      </c>
      <c r="D5" s="26">
        <v>993</v>
      </c>
      <c r="E5" s="26">
        <v>39</v>
      </c>
      <c r="F5" s="26">
        <v>790</v>
      </c>
      <c r="G5" s="32">
        <v>5.8</v>
      </c>
    </row>
    <row r="6" spans="1:7">
      <c r="A6" s="12">
        <v>3</v>
      </c>
      <c r="B6" s="13" t="s">
        <v>14</v>
      </c>
      <c r="C6" s="25">
        <v>10450</v>
      </c>
      <c r="D6" s="26">
        <v>899</v>
      </c>
      <c r="E6" s="26">
        <v>29</v>
      </c>
      <c r="F6" s="26">
        <v>730</v>
      </c>
      <c r="G6" s="32">
        <v>6.1</v>
      </c>
    </row>
    <row r="7" spans="1:7">
      <c r="A7" s="12">
        <v>4</v>
      </c>
      <c r="B7" s="13" t="s">
        <v>15</v>
      </c>
      <c r="C7" s="25">
        <v>17140</v>
      </c>
      <c r="D7" s="26">
        <v>1390</v>
      </c>
      <c r="E7" s="26">
        <v>44</v>
      </c>
      <c r="F7" s="26">
        <v>955</v>
      </c>
      <c r="G7" s="32">
        <v>6.5</v>
      </c>
    </row>
    <row r="8" spans="1:7">
      <c r="A8" s="12">
        <v>5</v>
      </c>
      <c r="B8" s="13" t="s">
        <v>16</v>
      </c>
      <c r="C8" s="25">
        <v>14825</v>
      </c>
      <c r="D8" s="26">
        <v>1195</v>
      </c>
      <c r="E8" s="26">
        <v>33</v>
      </c>
      <c r="F8" s="26">
        <v>895</v>
      </c>
      <c r="G8" s="32">
        <v>6.8</v>
      </c>
    </row>
    <row r="9" spans="1:7">
      <c r="A9" s="12">
        <v>6</v>
      </c>
      <c r="B9" s="13" t="s">
        <v>17</v>
      </c>
      <c r="C9" s="25">
        <v>13730</v>
      </c>
      <c r="D9" s="26">
        <v>658</v>
      </c>
      <c r="E9" s="26">
        <v>32</v>
      </c>
      <c r="F9" s="26">
        <v>740</v>
      </c>
      <c r="G9" s="32">
        <v>6.8</v>
      </c>
    </row>
    <row r="10" spans="1:7">
      <c r="A10" s="12">
        <v>7</v>
      </c>
      <c r="B10" s="13" t="s">
        <v>18</v>
      </c>
      <c r="C10" s="25">
        <v>19490</v>
      </c>
      <c r="D10" s="26">
        <v>1331</v>
      </c>
      <c r="E10" s="26">
        <v>55</v>
      </c>
      <c r="F10" s="26">
        <v>1010</v>
      </c>
      <c r="G10" s="32">
        <v>7.1</v>
      </c>
    </row>
    <row r="11" spans="1:7">
      <c r="A11" s="12">
        <v>8</v>
      </c>
      <c r="B11" s="13" t="s">
        <v>19</v>
      </c>
      <c r="C11" s="25">
        <v>285000</v>
      </c>
      <c r="D11" s="26">
        <v>5474</v>
      </c>
      <c r="E11" s="26">
        <v>325</v>
      </c>
      <c r="F11" s="26">
        <v>1690</v>
      </c>
      <c r="G11" s="32">
        <v>21.3</v>
      </c>
    </row>
    <row r="12" spans="1:7">
      <c r="A12" s="12">
        <v>9</v>
      </c>
      <c r="B12" s="13" t="s">
        <v>20</v>
      </c>
      <c r="C12" s="25">
        <v>183900</v>
      </c>
      <c r="D12" s="26">
        <v>5987</v>
      </c>
      <c r="E12" s="26">
        <v>300</v>
      </c>
      <c r="F12" s="26">
        <v>2250</v>
      </c>
      <c r="G12" s="32">
        <v>18.7</v>
      </c>
    </row>
    <row r="13" spans="1:7">
      <c r="A13" s="12">
        <v>10</v>
      </c>
      <c r="B13" s="13" t="s">
        <v>21</v>
      </c>
      <c r="C13" s="25">
        <v>92500</v>
      </c>
      <c r="D13" s="26">
        <v>2789</v>
      </c>
      <c r="E13" s="26">
        <v>209</v>
      </c>
      <c r="F13" s="26">
        <v>1485</v>
      </c>
      <c r="G13" s="32">
        <v>14.5</v>
      </c>
    </row>
    <row r="14" spans="1:7">
      <c r="A14" s="12">
        <v>11</v>
      </c>
      <c r="B14" s="13" t="s">
        <v>22</v>
      </c>
      <c r="C14" s="25">
        <v>25000</v>
      </c>
      <c r="D14" s="26">
        <v>1597</v>
      </c>
      <c r="E14" s="26">
        <v>74</v>
      </c>
      <c r="F14" s="26">
        <v>1080</v>
      </c>
      <c r="G14" s="32">
        <v>7.4</v>
      </c>
    </row>
    <row r="15" spans="1:7">
      <c r="A15" s="12">
        <v>12</v>
      </c>
      <c r="B15" s="13" t="s">
        <v>23</v>
      </c>
      <c r="C15" s="25">
        <v>22350</v>
      </c>
      <c r="D15" s="26">
        <v>1761</v>
      </c>
      <c r="E15" s="26">
        <v>74</v>
      </c>
      <c r="F15" s="26">
        <v>1100</v>
      </c>
      <c r="G15" s="32">
        <v>9</v>
      </c>
    </row>
    <row r="16" spans="1:7">
      <c r="A16" s="12">
        <v>13</v>
      </c>
      <c r="B16" s="13" t="s">
        <v>24</v>
      </c>
      <c r="C16" s="25">
        <v>36600</v>
      </c>
      <c r="D16" s="26">
        <v>2165</v>
      </c>
      <c r="E16" s="26">
        <v>101</v>
      </c>
      <c r="F16" s="26">
        <v>1500</v>
      </c>
      <c r="G16" s="32">
        <v>11.7</v>
      </c>
    </row>
    <row r="17" spans="1:7">
      <c r="A17" s="12">
        <v>14</v>
      </c>
      <c r="B17" s="13" t="s">
        <v>25</v>
      </c>
      <c r="C17" s="25">
        <v>22500</v>
      </c>
      <c r="D17" s="26">
        <v>1983</v>
      </c>
      <c r="E17" s="26">
        <v>85</v>
      </c>
      <c r="F17" s="26">
        <v>1075</v>
      </c>
      <c r="G17" s="32">
        <v>9.5</v>
      </c>
    </row>
    <row r="18" spans="1:7">
      <c r="A18" s="12">
        <v>15</v>
      </c>
      <c r="B18" s="13" t="s">
        <v>26</v>
      </c>
      <c r="C18" s="25">
        <v>31580</v>
      </c>
      <c r="D18" s="26">
        <v>1984</v>
      </c>
      <c r="E18" s="26">
        <v>85</v>
      </c>
      <c r="F18" s="26">
        <v>1155</v>
      </c>
      <c r="G18" s="32">
        <v>9.5</v>
      </c>
    </row>
    <row r="19" spans="1:7">
      <c r="A19" s="12">
        <v>16</v>
      </c>
      <c r="B19" s="13" t="s">
        <v>27</v>
      </c>
      <c r="C19" s="25">
        <v>28750</v>
      </c>
      <c r="D19" s="26">
        <v>1998</v>
      </c>
      <c r="E19" s="26">
        <v>89</v>
      </c>
      <c r="F19" s="26">
        <v>1140</v>
      </c>
      <c r="G19" s="32">
        <v>8.8000000000000007</v>
      </c>
    </row>
    <row r="20" spans="1:7">
      <c r="A20" s="12">
        <v>17</v>
      </c>
      <c r="B20" s="13" t="s">
        <v>28</v>
      </c>
      <c r="C20" s="25">
        <v>22600</v>
      </c>
      <c r="D20" s="26">
        <v>1580</v>
      </c>
      <c r="E20" s="26">
        <v>65</v>
      </c>
      <c r="F20" s="26">
        <v>1080</v>
      </c>
      <c r="G20" s="32">
        <v>9.3000000000000007</v>
      </c>
    </row>
    <row r="21" spans="1:7">
      <c r="A21" s="12">
        <v>18</v>
      </c>
      <c r="B21" s="13" t="s">
        <v>29</v>
      </c>
      <c r="C21" s="25">
        <v>20300</v>
      </c>
      <c r="D21" s="26">
        <v>1390</v>
      </c>
      <c r="E21" s="26">
        <v>54</v>
      </c>
      <c r="F21" s="26">
        <v>1110</v>
      </c>
      <c r="G21" s="32">
        <v>8.6</v>
      </c>
    </row>
    <row r="22" spans="1:7">
      <c r="A22" s="12">
        <v>19</v>
      </c>
      <c r="B22" s="13" t="s">
        <v>30</v>
      </c>
      <c r="C22" s="25">
        <v>19900</v>
      </c>
      <c r="D22" s="26">
        <v>1396</v>
      </c>
      <c r="E22" s="26">
        <v>66</v>
      </c>
      <c r="F22" s="26">
        <v>1140</v>
      </c>
      <c r="G22" s="32">
        <v>7.7</v>
      </c>
    </row>
    <row r="23" spans="1:7">
      <c r="A23" s="12">
        <v>20</v>
      </c>
      <c r="B23" s="13" t="s">
        <v>31</v>
      </c>
      <c r="C23" s="25">
        <v>39800</v>
      </c>
      <c r="D23" s="26">
        <v>2435</v>
      </c>
      <c r="E23" s="26">
        <v>106</v>
      </c>
      <c r="F23" s="26">
        <v>1370</v>
      </c>
      <c r="G23" s="32">
        <v>10.8</v>
      </c>
    </row>
    <row r="24" spans="1:7">
      <c r="A24" s="12">
        <v>21</v>
      </c>
      <c r="B24" s="13" t="s">
        <v>32</v>
      </c>
      <c r="C24" s="25">
        <v>19740</v>
      </c>
      <c r="D24" s="26">
        <v>1242</v>
      </c>
      <c r="E24" s="26">
        <v>55</v>
      </c>
      <c r="F24" s="26">
        <v>940</v>
      </c>
      <c r="G24" s="32">
        <v>6.6</v>
      </c>
    </row>
    <row r="25" spans="1:7">
      <c r="A25" s="12">
        <v>22</v>
      </c>
      <c r="B25" s="13" t="s">
        <v>33</v>
      </c>
      <c r="C25" s="25">
        <v>38990</v>
      </c>
      <c r="D25" s="26">
        <v>2972</v>
      </c>
      <c r="E25" s="26">
        <v>107</v>
      </c>
      <c r="F25" s="26">
        <v>1400</v>
      </c>
      <c r="G25" s="32">
        <v>11.7</v>
      </c>
    </row>
    <row r="26" spans="1:7">
      <c r="A26" s="12">
        <v>23</v>
      </c>
      <c r="B26" s="13" t="s">
        <v>34</v>
      </c>
      <c r="C26" s="25">
        <v>50800</v>
      </c>
      <c r="D26" s="26">
        <v>2958</v>
      </c>
      <c r="E26" s="26">
        <v>150</v>
      </c>
      <c r="F26" s="26">
        <v>1550</v>
      </c>
      <c r="G26" s="32">
        <v>11.9</v>
      </c>
    </row>
    <row r="27" spans="1:7">
      <c r="A27" s="12">
        <v>24</v>
      </c>
      <c r="B27" s="13" t="s">
        <v>35</v>
      </c>
      <c r="C27" s="25">
        <v>36200</v>
      </c>
      <c r="D27" s="26">
        <v>2497</v>
      </c>
      <c r="E27" s="26">
        <v>122</v>
      </c>
      <c r="F27" s="26">
        <v>1330</v>
      </c>
      <c r="G27" s="32">
        <v>10.8</v>
      </c>
    </row>
    <row r="28" spans="1:7">
      <c r="A28" s="12">
        <v>25</v>
      </c>
      <c r="B28" s="13" t="s">
        <v>36</v>
      </c>
      <c r="C28" s="25">
        <v>31990</v>
      </c>
      <c r="D28" s="26">
        <v>1998</v>
      </c>
      <c r="E28" s="26">
        <v>66</v>
      </c>
      <c r="F28" s="26">
        <v>1300</v>
      </c>
      <c r="G28" s="32">
        <v>7.6</v>
      </c>
    </row>
    <row r="29" spans="1:7">
      <c r="A29" s="12">
        <v>26</v>
      </c>
      <c r="B29" s="13" t="s">
        <v>37</v>
      </c>
      <c r="C29" s="25">
        <v>47700</v>
      </c>
      <c r="D29" s="26">
        <v>2496</v>
      </c>
      <c r="E29" s="26">
        <v>125</v>
      </c>
      <c r="F29" s="26">
        <v>1670</v>
      </c>
      <c r="G29" s="32">
        <v>11.3</v>
      </c>
    </row>
    <row r="30" spans="1:7">
      <c r="A30" s="12">
        <v>27</v>
      </c>
      <c r="B30" s="13" t="s">
        <v>38</v>
      </c>
      <c r="C30" s="25">
        <v>36950</v>
      </c>
      <c r="D30" s="26">
        <v>1998</v>
      </c>
      <c r="E30" s="26">
        <v>89</v>
      </c>
      <c r="F30" s="26">
        <v>1560</v>
      </c>
      <c r="G30" s="32">
        <v>10.8</v>
      </c>
    </row>
    <row r="31" spans="1:7">
      <c r="A31" s="12">
        <v>28</v>
      </c>
      <c r="B31" s="13" t="s">
        <v>39</v>
      </c>
      <c r="C31" s="25">
        <v>26950</v>
      </c>
      <c r="D31" s="26">
        <v>1997</v>
      </c>
      <c r="E31" s="26">
        <v>92</v>
      </c>
      <c r="F31" s="26">
        <v>1240</v>
      </c>
      <c r="G31" s="32">
        <v>9.1999999999999993</v>
      </c>
    </row>
    <row r="32" spans="1:7">
      <c r="A32" s="12">
        <v>29</v>
      </c>
      <c r="B32" s="13" t="s">
        <v>40</v>
      </c>
      <c r="C32" s="25">
        <v>36400</v>
      </c>
      <c r="D32" s="26">
        <v>1984</v>
      </c>
      <c r="E32" s="26">
        <v>85</v>
      </c>
      <c r="F32" s="26">
        <v>1635</v>
      </c>
      <c r="G32" s="32">
        <v>11.6</v>
      </c>
    </row>
    <row r="33" spans="1:29">
      <c r="A33" s="12">
        <v>30</v>
      </c>
      <c r="B33" s="13" t="s">
        <v>41</v>
      </c>
      <c r="C33" s="25">
        <v>50900</v>
      </c>
      <c r="D33" s="26">
        <v>2438</v>
      </c>
      <c r="E33" s="26">
        <v>97</v>
      </c>
      <c r="F33" s="26">
        <v>1800</v>
      </c>
      <c r="G33" s="32">
        <v>12.8</v>
      </c>
    </row>
    <row r="34" spans="1:29" ht="15.75" thickBot="1">
      <c r="A34" s="15">
        <v>31</v>
      </c>
      <c r="B34" s="16" t="s">
        <v>42</v>
      </c>
      <c r="C34" s="27">
        <v>49300</v>
      </c>
      <c r="D34" s="28">
        <v>2473</v>
      </c>
      <c r="E34" s="28">
        <v>125</v>
      </c>
      <c r="F34" s="28">
        <v>1570</v>
      </c>
      <c r="G34" s="33">
        <v>12.7</v>
      </c>
    </row>
    <row r="37" spans="1:29" ht="18">
      <c r="B37" s="34" t="s">
        <v>48</v>
      </c>
    </row>
    <row r="39" spans="1:29">
      <c r="B39" t="s">
        <v>49</v>
      </c>
    </row>
    <row r="40" spans="1:29">
      <c r="B40" t="s">
        <v>50</v>
      </c>
    </row>
    <row r="41" spans="1:29">
      <c r="B41" t="s">
        <v>149</v>
      </c>
    </row>
    <row r="43" spans="1:29" ht="15.75">
      <c r="B43" s="87" t="s">
        <v>51</v>
      </c>
      <c r="C43" s="87"/>
      <c r="D43" s="87"/>
      <c r="E43" s="87"/>
      <c r="F43" s="87"/>
      <c r="G43" s="87"/>
      <c r="H43" s="87"/>
    </row>
    <row r="44" spans="1:29" ht="15.75" thickBot="1"/>
    <row r="45" spans="1:29" ht="15.75" thickBot="1">
      <c r="B45" s="35" t="s">
        <v>52</v>
      </c>
      <c r="C45" s="36" t="s">
        <v>53</v>
      </c>
      <c r="D45" s="36" t="s">
        <v>54</v>
      </c>
      <c r="E45" s="36" t="s">
        <v>55</v>
      </c>
      <c r="F45" s="36" t="s">
        <v>56</v>
      </c>
      <c r="G45" s="36" t="s">
        <v>57</v>
      </c>
      <c r="H45" s="36" t="s">
        <v>58</v>
      </c>
      <c r="I45" s="36" t="s">
        <v>150</v>
      </c>
      <c r="J45" s="36" t="s">
        <v>151</v>
      </c>
      <c r="K45" s="36" t="s">
        <v>59</v>
      </c>
      <c r="L45" s="36" t="s">
        <v>60</v>
      </c>
      <c r="M45" s="36" t="s">
        <v>61</v>
      </c>
      <c r="N45" s="36" t="s">
        <v>62</v>
      </c>
      <c r="O45" s="36" t="s">
        <v>63</v>
      </c>
      <c r="P45" s="36" t="s">
        <v>64</v>
      </c>
      <c r="Q45" s="36" t="s">
        <v>65</v>
      </c>
      <c r="R45" s="36" t="s">
        <v>66</v>
      </c>
      <c r="S45" s="36" t="s">
        <v>67</v>
      </c>
      <c r="T45" s="37" t="s">
        <v>68</v>
      </c>
      <c r="X45" s="43" t="s">
        <v>52</v>
      </c>
      <c r="Y45" s="43" t="s">
        <v>53</v>
      </c>
      <c r="Z45" s="43" t="s">
        <v>54</v>
      </c>
      <c r="AA45" s="43" t="s">
        <v>55</v>
      </c>
      <c r="AB45" s="43" t="s">
        <v>56</v>
      </c>
      <c r="AC45" s="43">
        <v>1</v>
      </c>
    </row>
    <row r="46" spans="1:29">
      <c r="B46" s="38">
        <f>G4</f>
        <v>5.7</v>
      </c>
      <c r="C46" s="39">
        <f>C4</f>
        <v>11600</v>
      </c>
      <c r="D46" s="39">
        <f t="shared" ref="D46:F46" si="0">D4</f>
        <v>846</v>
      </c>
      <c r="E46" s="39">
        <f t="shared" si="0"/>
        <v>32</v>
      </c>
      <c r="F46" s="39">
        <f t="shared" si="0"/>
        <v>650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1"/>
      <c r="W46" s="44" t="s">
        <v>53</v>
      </c>
      <c r="X46" s="45"/>
      <c r="Y46" s="46"/>
      <c r="Z46" s="46"/>
      <c r="AA46" s="46"/>
      <c r="AB46" s="46"/>
      <c r="AC46" s="46"/>
    </row>
    <row r="47" spans="1:29">
      <c r="B47" s="38">
        <f t="shared" ref="B47:B76" si="1">G5</f>
        <v>5.8</v>
      </c>
      <c r="C47" s="39">
        <f t="shared" ref="C47:F47" si="2">C5</f>
        <v>12490</v>
      </c>
      <c r="D47" s="39">
        <f t="shared" si="2"/>
        <v>993</v>
      </c>
      <c r="E47" s="39">
        <f t="shared" si="2"/>
        <v>39</v>
      </c>
      <c r="F47" s="39">
        <f t="shared" si="2"/>
        <v>790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1"/>
      <c r="W47" s="44" t="s">
        <v>54</v>
      </c>
      <c r="X47" s="45"/>
      <c r="Y47" s="46"/>
      <c r="Z47" s="46"/>
      <c r="AA47" s="46"/>
      <c r="AB47" s="46"/>
      <c r="AC47" s="46"/>
    </row>
    <row r="48" spans="1:29">
      <c r="B48" s="38">
        <f t="shared" si="1"/>
        <v>6.1</v>
      </c>
      <c r="C48" s="39">
        <f t="shared" ref="C48:F48" si="3">C6</f>
        <v>10450</v>
      </c>
      <c r="D48" s="39">
        <f t="shared" si="3"/>
        <v>899</v>
      </c>
      <c r="E48" s="39">
        <f t="shared" si="3"/>
        <v>29</v>
      </c>
      <c r="F48" s="39">
        <f t="shared" si="3"/>
        <v>730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W48" s="44" t="s">
        <v>55</v>
      </c>
      <c r="X48" s="45"/>
      <c r="Y48" s="46"/>
      <c r="Z48" s="46"/>
      <c r="AA48" s="46"/>
      <c r="AB48" s="46"/>
      <c r="AC48" s="46"/>
    </row>
    <row r="49" spans="2:29">
      <c r="B49" s="38">
        <f t="shared" si="1"/>
        <v>6.5</v>
      </c>
      <c r="C49" s="39">
        <f t="shared" ref="C49:F49" si="4">C7</f>
        <v>17140</v>
      </c>
      <c r="D49" s="39">
        <f t="shared" si="4"/>
        <v>1390</v>
      </c>
      <c r="E49" s="39">
        <f t="shared" si="4"/>
        <v>44</v>
      </c>
      <c r="F49" s="39">
        <f t="shared" si="4"/>
        <v>955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W49" s="44" t="s">
        <v>56</v>
      </c>
      <c r="X49" s="45"/>
      <c r="Y49" s="46"/>
      <c r="Z49" s="46"/>
      <c r="AA49" s="46"/>
      <c r="AB49" s="46"/>
      <c r="AC49" s="46"/>
    </row>
    <row r="50" spans="2:29">
      <c r="B50" s="38">
        <f t="shared" si="1"/>
        <v>6.8</v>
      </c>
      <c r="C50" s="39">
        <f t="shared" ref="C50:F50" si="5">C8</f>
        <v>14825</v>
      </c>
      <c r="D50" s="39">
        <f t="shared" si="5"/>
        <v>1195</v>
      </c>
      <c r="E50" s="39">
        <f t="shared" si="5"/>
        <v>33</v>
      </c>
      <c r="F50" s="39">
        <f t="shared" si="5"/>
        <v>895</v>
      </c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1"/>
      <c r="W50" s="44">
        <v>1</v>
      </c>
      <c r="X50" s="45"/>
      <c r="Y50" s="46"/>
      <c r="Z50" s="46"/>
      <c r="AA50" s="46"/>
      <c r="AB50" s="46"/>
      <c r="AC50" s="46"/>
    </row>
    <row r="51" spans="2:29">
      <c r="B51" s="38">
        <f t="shared" si="1"/>
        <v>6.8</v>
      </c>
      <c r="C51" s="39">
        <f t="shared" ref="C51:F51" si="6">C9</f>
        <v>13730</v>
      </c>
      <c r="D51" s="39">
        <f t="shared" si="6"/>
        <v>658</v>
      </c>
      <c r="E51" s="39">
        <f t="shared" si="6"/>
        <v>32</v>
      </c>
      <c r="F51" s="39">
        <f t="shared" si="6"/>
        <v>740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X51" s="47" t="s">
        <v>70</v>
      </c>
      <c r="Y51" s="88" t="s">
        <v>71</v>
      </c>
      <c r="Z51" s="88"/>
      <c r="AA51" s="88"/>
      <c r="AB51" s="88"/>
      <c r="AC51" s="88"/>
    </row>
    <row r="52" spans="2:29">
      <c r="B52" s="38">
        <f t="shared" si="1"/>
        <v>7.1</v>
      </c>
      <c r="C52" s="39">
        <f t="shared" ref="C52:F52" si="7">C10</f>
        <v>19490</v>
      </c>
      <c r="D52" s="39">
        <f t="shared" si="7"/>
        <v>1331</v>
      </c>
      <c r="E52" s="39">
        <f t="shared" si="7"/>
        <v>55</v>
      </c>
      <c r="F52" s="39">
        <f t="shared" si="7"/>
        <v>1010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</row>
    <row r="53" spans="2:29">
      <c r="B53" s="38">
        <f t="shared" si="1"/>
        <v>21.3</v>
      </c>
      <c r="C53" s="39">
        <f t="shared" ref="C53:F53" si="8">C11</f>
        <v>285000</v>
      </c>
      <c r="D53" s="39">
        <f t="shared" si="8"/>
        <v>5474</v>
      </c>
      <c r="E53" s="39">
        <f t="shared" si="8"/>
        <v>325</v>
      </c>
      <c r="F53" s="39">
        <f t="shared" si="8"/>
        <v>1690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</row>
    <row r="54" spans="2:29">
      <c r="B54" s="38">
        <f t="shared" si="1"/>
        <v>18.7</v>
      </c>
      <c r="C54" s="39">
        <f t="shared" ref="C54:F54" si="9">C12</f>
        <v>183900</v>
      </c>
      <c r="D54" s="39">
        <f t="shared" si="9"/>
        <v>5987</v>
      </c>
      <c r="E54" s="39">
        <f t="shared" si="9"/>
        <v>300</v>
      </c>
      <c r="F54" s="39">
        <f t="shared" si="9"/>
        <v>2250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1"/>
      <c r="Y54" s="48"/>
      <c r="Z54" s="48"/>
      <c r="AA54" s="48"/>
      <c r="AB54" s="48"/>
      <c r="AC54" s="48"/>
    </row>
    <row r="55" spans="2:29">
      <c r="B55" s="38">
        <f t="shared" si="1"/>
        <v>14.5</v>
      </c>
      <c r="C55" s="39">
        <f t="shared" ref="C55:F55" si="10">C13</f>
        <v>92500</v>
      </c>
      <c r="D55" s="39">
        <f t="shared" si="10"/>
        <v>2789</v>
      </c>
      <c r="E55" s="39">
        <f t="shared" si="10"/>
        <v>209</v>
      </c>
      <c r="F55" s="39">
        <f t="shared" si="10"/>
        <v>1485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Y55" s="48"/>
      <c r="Z55" s="48"/>
      <c r="AA55" s="48"/>
      <c r="AB55" s="48"/>
      <c r="AC55" s="48"/>
    </row>
    <row r="56" spans="2:29">
      <c r="B56" s="38">
        <f t="shared" si="1"/>
        <v>7.4</v>
      </c>
      <c r="C56" s="39">
        <f t="shared" ref="C56:F56" si="11">C14</f>
        <v>25000</v>
      </c>
      <c r="D56" s="39">
        <f t="shared" si="11"/>
        <v>1597</v>
      </c>
      <c r="E56" s="39">
        <f t="shared" si="11"/>
        <v>74</v>
      </c>
      <c r="F56" s="39">
        <f t="shared" si="11"/>
        <v>1080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1"/>
      <c r="Y56" s="48"/>
      <c r="Z56" s="48"/>
      <c r="AA56" s="48"/>
      <c r="AB56" s="48"/>
      <c r="AC56" s="48"/>
    </row>
    <row r="57" spans="2:29">
      <c r="B57" s="38">
        <f t="shared" si="1"/>
        <v>9</v>
      </c>
      <c r="C57" s="39">
        <f t="shared" ref="C57:F57" si="12">C15</f>
        <v>22350</v>
      </c>
      <c r="D57" s="39">
        <f t="shared" si="12"/>
        <v>1761</v>
      </c>
      <c r="E57" s="39">
        <f t="shared" si="12"/>
        <v>74</v>
      </c>
      <c r="F57" s="39">
        <f t="shared" si="12"/>
        <v>1100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Y57" s="48"/>
      <c r="Z57" s="48"/>
      <c r="AA57" s="48"/>
      <c r="AB57" s="48"/>
      <c r="AC57" s="48"/>
    </row>
    <row r="58" spans="2:29">
      <c r="B58" s="38">
        <f t="shared" si="1"/>
        <v>11.7</v>
      </c>
      <c r="C58" s="39">
        <f t="shared" ref="C58:F58" si="13">C16</f>
        <v>36600</v>
      </c>
      <c r="D58" s="39">
        <f t="shared" si="13"/>
        <v>2165</v>
      </c>
      <c r="E58" s="39">
        <f t="shared" si="13"/>
        <v>101</v>
      </c>
      <c r="F58" s="39">
        <f t="shared" si="13"/>
        <v>1500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Y58" s="48"/>
      <c r="Z58" s="48"/>
      <c r="AA58" s="48"/>
      <c r="AB58" s="48"/>
      <c r="AC58" s="48"/>
    </row>
    <row r="59" spans="2:29">
      <c r="B59" s="38">
        <f t="shared" si="1"/>
        <v>9.5</v>
      </c>
      <c r="C59" s="39">
        <f t="shared" ref="C59:F59" si="14">C17</f>
        <v>22500</v>
      </c>
      <c r="D59" s="39">
        <f t="shared" si="14"/>
        <v>1983</v>
      </c>
      <c r="E59" s="39">
        <f t="shared" si="14"/>
        <v>85</v>
      </c>
      <c r="F59" s="39">
        <f t="shared" si="14"/>
        <v>1075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Y59" s="89" t="s">
        <v>72</v>
      </c>
      <c r="Z59" s="89"/>
      <c r="AA59" s="89"/>
      <c r="AB59" s="89"/>
      <c r="AC59" s="89"/>
    </row>
    <row r="60" spans="2:29">
      <c r="B60" s="38">
        <f t="shared" si="1"/>
        <v>9.5</v>
      </c>
      <c r="C60" s="39">
        <f t="shared" ref="C60:F60" si="15">C18</f>
        <v>31580</v>
      </c>
      <c r="D60" s="39">
        <f t="shared" si="15"/>
        <v>1984</v>
      </c>
      <c r="E60" s="39">
        <f t="shared" si="15"/>
        <v>85</v>
      </c>
      <c r="F60" s="39">
        <f t="shared" si="15"/>
        <v>1155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</row>
    <row r="61" spans="2:29">
      <c r="B61" s="38">
        <f t="shared" si="1"/>
        <v>8.8000000000000007</v>
      </c>
      <c r="C61" s="39">
        <f t="shared" ref="C61:F61" si="16">C19</f>
        <v>28750</v>
      </c>
      <c r="D61" s="39">
        <f t="shared" si="16"/>
        <v>1998</v>
      </c>
      <c r="E61" s="39">
        <f t="shared" si="16"/>
        <v>89</v>
      </c>
      <c r="F61" s="39">
        <f t="shared" si="16"/>
        <v>1140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</row>
    <row r="62" spans="2:29">
      <c r="B62" s="38">
        <f t="shared" si="1"/>
        <v>9.3000000000000007</v>
      </c>
      <c r="C62" s="39">
        <f t="shared" ref="C62:F62" si="17">C20</f>
        <v>22600</v>
      </c>
      <c r="D62" s="39">
        <f t="shared" si="17"/>
        <v>1580</v>
      </c>
      <c r="E62" s="39">
        <f t="shared" si="17"/>
        <v>65</v>
      </c>
      <c r="F62" s="39">
        <f t="shared" si="17"/>
        <v>1080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</row>
    <row r="63" spans="2:29">
      <c r="B63" s="38">
        <f t="shared" si="1"/>
        <v>8.6</v>
      </c>
      <c r="C63" s="39">
        <f t="shared" ref="C63:F63" si="18">C21</f>
        <v>20300</v>
      </c>
      <c r="D63" s="39">
        <f t="shared" si="18"/>
        <v>1390</v>
      </c>
      <c r="E63" s="39">
        <f t="shared" si="18"/>
        <v>54</v>
      </c>
      <c r="F63" s="39">
        <f t="shared" si="18"/>
        <v>1110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X63" s="90" t="s">
        <v>73</v>
      </c>
      <c r="Y63" s="49"/>
    </row>
    <row r="64" spans="2:29">
      <c r="B64" s="38">
        <f t="shared" si="1"/>
        <v>7.7</v>
      </c>
      <c r="C64" s="39">
        <f t="shared" ref="C64:F64" si="19">C22</f>
        <v>19900</v>
      </c>
      <c r="D64" s="39">
        <f t="shared" si="19"/>
        <v>1396</v>
      </c>
      <c r="E64" s="39">
        <f t="shared" si="19"/>
        <v>66</v>
      </c>
      <c r="F64" s="39">
        <f t="shared" si="19"/>
        <v>1140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X64" s="90"/>
      <c r="Y64" s="49"/>
    </row>
    <row r="65" spans="1:25">
      <c r="B65" s="38">
        <f t="shared" si="1"/>
        <v>10.8</v>
      </c>
      <c r="C65" s="39">
        <f t="shared" ref="C65:F65" si="20">C23</f>
        <v>39800</v>
      </c>
      <c r="D65" s="39">
        <f t="shared" si="20"/>
        <v>2435</v>
      </c>
      <c r="E65" s="39">
        <f t="shared" si="20"/>
        <v>106</v>
      </c>
      <c r="F65" s="39">
        <f t="shared" si="20"/>
        <v>1370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X65" s="90"/>
      <c r="Y65" s="49"/>
    </row>
    <row r="66" spans="1:25">
      <c r="B66" s="38">
        <f t="shared" si="1"/>
        <v>6.6</v>
      </c>
      <c r="C66" s="39">
        <f t="shared" ref="C66:F66" si="21">C24</f>
        <v>19740</v>
      </c>
      <c r="D66" s="39">
        <f t="shared" si="21"/>
        <v>1242</v>
      </c>
      <c r="E66" s="39">
        <f t="shared" si="21"/>
        <v>55</v>
      </c>
      <c r="F66" s="39">
        <f t="shared" si="21"/>
        <v>940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  <c r="X66" s="90"/>
      <c r="Y66" s="49"/>
    </row>
    <row r="67" spans="1:25">
      <c r="B67" s="38">
        <f t="shared" si="1"/>
        <v>11.7</v>
      </c>
      <c r="C67" s="39">
        <f t="shared" ref="C67:F67" si="22">C25</f>
        <v>38990</v>
      </c>
      <c r="D67" s="39">
        <f t="shared" si="22"/>
        <v>2972</v>
      </c>
      <c r="E67" s="39">
        <f t="shared" si="22"/>
        <v>107</v>
      </c>
      <c r="F67" s="39">
        <f t="shared" si="22"/>
        <v>1400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X67" s="90"/>
      <c r="Y67" s="49"/>
    </row>
    <row r="68" spans="1:25">
      <c r="B68" s="38">
        <f t="shared" si="1"/>
        <v>11.9</v>
      </c>
      <c r="C68" s="39">
        <f t="shared" ref="C68:F68" si="23">C26</f>
        <v>50800</v>
      </c>
      <c r="D68" s="39">
        <f t="shared" si="23"/>
        <v>2958</v>
      </c>
      <c r="E68" s="39">
        <f t="shared" si="23"/>
        <v>150</v>
      </c>
      <c r="F68" s="39">
        <f t="shared" si="23"/>
        <v>1550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</row>
    <row r="69" spans="1:25">
      <c r="B69" s="38">
        <f t="shared" si="1"/>
        <v>10.8</v>
      </c>
      <c r="C69" s="39">
        <f t="shared" ref="C69:F69" si="24">C27</f>
        <v>36200</v>
      </c>
      <c r="D69" s="39">
        <f t="shared" si="24"/>
        <v>2497</v>
      </c>
      <c r="E69" s="39">
        <f t="shared" si="24"/>
        <v>122</v>
      </c>
      <c r="F69" s="39">
        <f t="shared" si="24"/>
        <v>1330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/>
    </row>
    <row r="70" spans="1:25">
      <c r="B70" s="38">
        <f t="shared" si="1"/>
        <v>7.6</v>
      </c>
      <c r="C70" s="39">
        <f t="shared" ref="C70:F70" si="25">C28</f>
        <v>31990</v>
      </c>
      <c r="D70" s="39">
        <f t="shared" si="25"/>
        <v>1998</v>
      </c>
      <c r="E70" s="39">
        <f t="shared" si="25"/>
        <v>66</v>
      </c>
      <c r="F70" s="39">
        <f t="shared" si="25"/>
        <v>1300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1"/>
    </row>
    <row r="71" spans="1:25">
      <c r="B71" s="38">
        <f t="shared" si="1"/>
        <v>11.3</v>
      </c>
      <c r="C71" s="39">
        <f t="shared" ref="C71:F71" si="26">C29</f>
        <v>47700</v>
      </c>
      <c r="D71" s="39">
        <f t="shared" si="26"/>
        <v>2496</v>
      </c>
      <c r="E71" s="39">
        <f t="shared" si="26"/>
        <v>125</v>
      </c>
      <c r="F71" s="39">
        <f t="shared" si="26"/>
        <v>1670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</row>
    <row r="72" spans="1:25">
      <c r="B72" s="38">
        <f t="shared" si="1"/>
        <v>10.8</v>
      </c>
      <c r="C72" s="39">
        <f t="shared" ref="C72:F72" si="27">C30</f>
        <v>36950</v>
      </c>
      <c r="D72" s="39">
        <f t="shared" si="27"/>
        <v>1998</v>
      </c>
      <c r="E72" s="39">
        <f t="shared" si="27"/>
        <v>89</v>
      </c>
      <c r="F72" s="39">
        <f t="shared" si="27"/>
        <v>1560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</row>
    <row r="73" spans="1:25">
      <c r="B73" s="38">
        <f t="shared" si="1"/>
        <v>9.1999999999999993</v>
      </c>
      <c r="C73" s="39">
        <f t="shared" ref="C73:F73" si="28">C31</f>
        <v>26950</v>
      </c>
      <c r="D73" s="39">
        <f t="shared" si="28"/>
        <v>1997</v>
      </c>
      <c r="E73" s="39">
        <f t="shared" si="28"/>
        <v>92</v>
      </c>
      <c r="F73" s="39">
        <f t="shared" si="28"/>
        <v>1240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1"/>
    </row>
    <row r="74" spans="1:25">
      <c r="B74" s="38">
        <f t="shared" si="1"/>
        <v>11.6</v>
      </c>
      <c r="C74" s="39">
        <f t="shared" ref="C74:F74" si="29">C32</f>
        <v>36400</v>
      </c>
      <c r="D74" s="39">
        <f t="shared" si="29"/>
        <v>1984</v>
      </c>
      <c r="E74" s="39">
        <f t="shared" si="29"/>
        <v>85</v>
      </c>
      <c r="F74" s="39">
        <f t="shared" si="29"/>
        <v>1635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</row>
    <row r="75" spans="1:25">
      <c r="B75" s="38">
        <f t="shared" si="1"/>
        <v>12.8</v>
      </c>
      <c r="C75" s="39">
        <f t="shared" ref="C75:F75" si="30">C33</f>
        <v>50900</v>
      </c>
      <c r="D75" s="39">
        <f t="shared" si="30"/>
        <v>2438</v>
      </c>
      <c r="E75" s="39">
        <f t="shared" si="30"/>
        <v>97</v>
      </c>
      <c r="F75" s="39">
        <f t="shared" si="30"/>
        <v>1800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1"/>
    </row>
    <row r="76" spans="1:25" ht="15.75" thickBot="1">
      <c r="B76" s="38">
        <f t="shared" si="1"/>
        <v>12.7</v>
      </c>
      <c r="C76" s="39">
        <f t="shared" ref="C76:F76" si="31">C34</f>
        <v>49300</v>
      </c>
      <c r="D76" s="39">
        <f t="shared" si="31"/>
        <v>2473</v>
      </c>
      <c r="E76" s="39">
        <f t="shared" si="31"/>
        <v>125</v>
      </c>
      <c r="F76" s="39">
        <f t="shared" si="31"/>
        <v>1570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1"/>
    </row>
    <row r="77" spans="1:25" ht="15.75" thickBot="1">
      <c r="A77" t="s">
        <v>69</v>
      </c>
      <c r="B77" s="42">
        <f>SUM(B46:B76)</f>
        <v>308.60000000000008</v>
      </c>
      <c r="C77" s="42">
        <f t="shared" ref="C77:T77" si="32">SUM(C46:C76)</f>
        <v>1356425</v>
      </c>
      <c r="D77" s="42">
        <f t="shared" si="32"/>
        <v>64904</v>
      </c>
      <c r="E77" s="42">
        <f t="shared" si="32"/>
        <v>3010</v>
      </c>
      <c r="F77" s="42">
        <f t="shared" si="32"/>
        <v>38940</v>
      </c>
      <c r="G77" s="42">
        <f t="shared" si="32"/>
        <v>0</v>
      </c>
      <c r="H77" s="42">
        <f t="shared" si="32"/>
        <v>0</v>
      </c>
      <c r="I77" s="42">
        <f t="shared" si="32"/>
        <v>0</v>
      </c>
      <c r="J77" s="42">
        <f t="shared" si="32"/>
        <v>0</v>
      </c>
      <c r="K77" s="42">
        <f t="shared" si="32"/>
        <v>0</v>
      </c>
      <c r="L77" s="42">
        <f t="shared" si="32"/>
        <v>0</v>
      </c>
      <c r="M77" s="42">
        <f t="shared" si="32"/>
        <v>0</v>
      </c>
      <c r="N77" s="42">
        <f t="shared" si="32"/>
        <v>0</v>
      </c>
      <c r="O77" s="42">
        <f t="shared" si="32"/>
        <v>0</v>
      </c>
      <c r="P77" s="42">
        <f t="shared" si="32"/>
        <v>0</v>
      </c>
      <c r="Q77" s="42">
        <f t="shared" si="32"/>
        <v>0</v>
      </c>
      <c r="R77" s="42">
        <f t="shared" si="32"/>
        <v>0</v>
      </c>
      <c r="S77" s="42">
        <f t="shared" si="32"/>
        <v>0</v>
      </c>
      <c r="T77" s="42">
        <f t="shared" si="32"/>
        <v>0</v>
      </c>
    </row>
    <row r="81" spans="2:43" ht="15.75">
      <c r="B81" s="87" t="s">
        <v>74</v>
      </c>
      <c r="C81" s="87"/>
      <c r="D81" s="87"/>
      <c r="E81" s="87"/>
      <c r="F81" s="87"/>
      <c r="G81" s="87"/>
      <c r="H81" s="87"/>
    </row>
    <row r="84" spans="2:43">
      <c r="C84" t="s">
        <v>53</v>
      </c>
      <c r="D84" t="s">
        <v>54</v>
      </c>
      <c r="E84" t="s">
        <v>55</v>
      </c>
      <c r="F84" t="s">
        <v>56</v>
      </c>
      <c r="G84" t="s">
        <v>75</v>
      </c>
    </row>
    <row r="85" spans="2:43">
      <c r="B85" s="91" t="s">
        <v>76</v>
      </c>
      <c r="C85" s="26">
        <f>C4</f>
        <v>11600</v>
      </c>
      <c r="D85" s="26">
        <f t="shared" ref="D85:F85" si="33">D4</f>
        <v>846</v>
      </c>
      <c r="E85" s="26">
        <f t="shared" si="33"/>
        <v>32</v>
      </c>
      <c r="F85" s="26">
        <f t="shared" si="33"/>
        <v>650</v>
      </c>
      <c r="G85" s="26">
        <v>1</v>
      </c>
      <c r="I85" s="92" t="s">
        <v>77</v>
      </c>
      <c r="J85" s="50">
        <f>B46</f>
        <v>5.7</v>
      </c>
      <c r="L85" s="91" t="s">
        <v>78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</row>
    <row r="86" spans="2:43">
      <c r="B86" s="91"/>
      <c r="C86" s="26">
        <f t="shared" ref="C86:F86" si="34">C5</f>
        <v>12490</v>
      </c>
      <c r="D86" s="26">
        <f t="shared" si="34"/>
        <v>993</v>
      </c>
      <c r="E86" s="26">
        <f t="shared" si="34"/>
        <v>39</v>
      </c>
      <c r="F86" s="26">
        <f t="shared" si="34"/>
        <v>790</v>
      </c>
      <c r="G86" s="26">
        <v>1</v>
      </c>
      <c r="I86" s="92"/>
      <c r="J86" s="50">
        <f t="shared" ref="J86:J115" si="35">B47</f>
        <v>5.8</v>
      </c>
      <c r="L86" s="91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</row>
    <row r="87" spans="2:43">
      <c r="B87" s="91"/>
      <c r="C87" s="26">
        <f t="shared" ref="C87:F87" si="36">C6</f>
        <v>10450</v>
      </c>
      <c r="D87" s="26">
        <f t="shared" si="36"/>
        <v>899</v>
      </c>
      <c r="E87" s="26">
        <f t="shared" si="36"/>
        <v>29</v>
      </c>
      <c r="F87" s="26">
        <f t="shared" si="36"/>
        <v>730</v>
      </c>
      <c r="G87" s="26">
        <v>1</v>
      </c>
      <c r="I87" s="92"/>
      <c r="J87" s="50">
        <f t="shared" si="35"/>
        <v>6.1</v>
      </c>
      <c r="L87" s="91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</row>
    <row r="88" spans="2:43">
      <c r="B88" s="91"/>
      <c r="C88" s="26">
        <f t="shared" ref="C88:F88" si="37">C7</f>
        <v>17140</v>
      </c>
      <c r="D88" s="26">
        <f t="shared" si="37"/>
        <v>1390</v>
      </c>
      <c r="E88" s="26">
        <f t="shared" si="37"/>
        <v>44</v>
      </c>
      <c r="F88" s="26">
        <f t="shared" si="37"/>
        <v>955</v>
      </c>
      <c r="G88" s="26">
        <v>1</v>
      </c>
      <c r="I88" s="92"/>
      <c r="J88" s="50">
        <f t="shared" si="35"/>
        <v>6.5</v>
      </c>
      <c r="L88" s="91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</row>
    <row r="89" spans="2:43">
      <c r="B89" s="91"/>
      <c r="C89" s="26">
        <f t="shared" ref="C89:F89" si="38">C8</f>
        <v>14825</v>
      </c>
      <c r="D89" s="26">
        <f t="shared" si="38"/>
        <v>1195</v>
      </c>
      <c r="E89" s="26">
        <f t="shared" si="38"/>
        <v>33</v>
      </c>
      <c r="F89" s="26">
        <f t="shared" si="38"/>
        <v>895</v>
      </c>
      <c r="G89" s="26">
        <v>1</v>
      </c>
      <c r="I89" s="92"/>
      <c r="J89" s="50">
        <f t="shared" si="35"/>
        <v>6.8</v>
      </c>
      <c r="L89" s="91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</row>
    <row r="90" spans="2:43">
      <c r="B90" s="91"/>
      <c r="C90" s="26">
        <f t="shared" ref="C90:F90" si="39">C9</f>
        <v>13730</v>
      </c>
      <c r="D90" s="26">
        <f t="shared" si="39"/>
        <v>658</v>
      </c>
      <c r="E90" s="26">
        <f t="shared" si="39"/>
        <v>32</v>
      </c>
      <c r="F90" s="26">
        <f t="shared" si="39"/>
        <v>740</v>
      </c>
      <c r="G90" s="26">
        <v>1</v>
      </c>
      <c r="I90" s="92"/>
      <c r="J90" s="50">
        <f t="shared" si="35"/>
        <v>6.8</v>
      </c>
    </row>
    <row r="91" spans="2:43">
      <c r="B91" s="91"/>
      <c r="C91" s="26">
        <f t="shared" ref="C91:F91" si="40">C10</f>
        <v>19490</v>
      </c>
      <c r="D91" s="26">
        <f t="shared" si="40"/>
        <v>1331</v>
      </c>
      <c r="E91" s="26">
        <f t="shared" si="40"/>
        <v>55</v>
      </c>
      <c r="F91" s="26">
        <f t="shared" si="40"/>
        <v>1010</v>
      </c>
      <c r="G91" s="26">
        <v>1</v>
      </c>
      <c r="I91" s="92"/>
      <c r="J91" s="50">
        <f t="shared" si="35"/>
        <v>7.1</v>
      </c>
    </row>
    <row r="92" spans="2:43">
      <c r="B92" s="91"/>
      <c r="C92" s="26">
        <f t="shared" ref="C92:F92" si="41">C11</f>
        <v>285000</v>
      </c>
      <c r="D92" s="26">
        <f t="shared" si="41"/>
        <v>5474</v>
      </c>
      <c r="E92" s="26">
        <f t="shared" si="41"/>
        <v>325</v>
      </c>
      <c r="F92" s="26">
        <f t="shared" si="41"/>
        <v>1690</v>
      </c>
      <c r="G92" s="26">
        <v>1</v>
      </c>
      <c r="I92" s="92"/>
      <c r="J92" s="50">
        <f t="shared" si="35"/>
        <v>21.3</v>
      </c>
      <c r="L92" s="93" t="s">
        <v>79</v>
      </c>
      <c r="M92" s="51"/>
      <c r="N92" s="51"/>
      <c r="O92" s="51"/>
      <c r="P92" s="51"/>
      <c r="Q92" s="51"/>
      <c r="R92" s="52" t="s">
        <v>80</v>
      </c>
    </row>
    <row r="93" spans="2:43">
      <c r="B93" s="91"/>
      <c r="C93" s="26">
        <f t="shared" ref="C93:F93" si="42">C12</f>
        <v>183900</v>
      </c>
      <c r="D93" s="26">
        <f t="shared" si="42"/>
        <v>5987</v>
      </c>
      <c r="E93" s="26">
        <f t="shared" si="42"/>
        <v>300</v>
      </c>
      <c r="F93" s="26">
        <f t="shared" si="42"/>
        <v>2250</v>
      </c>
      <c r="G93" s="26">
        <v>1</v>
      </c>
      <c r="I93" s="92"/>
      <c r="J93" s="50">
        <f t="shared" si="35"/>
        <v>18.7</v>
      </c>
      <c r="L93" s="93"/>
      <c r="M93" s="51"/>
      <c r="N93" s="51"/>
      <c r="O93" s="51"/>
      <c r="P93" s="51"/>
      <c r="Q93" s="51"/>
      <c r="R93" s="52" t="s">
        <v>81</v>
      </c>
    </row>
    <row r="94" spans="2:43">
      <c r="B94" s="91"/>
      <c r="C94" s="26">
        <f t="shared" ref="C94:F94" si="43">C13</f>
        <v>92500</v>
      </c>
      <c r="D94" s="26">
        <f t="shared" si="43"/>
        <v>2789</v>
      </c>
      <c r="E94" s="26">
        <f t="shared" si="43"/>
        <v>209</v>
      </c>
      <c r="F94" s="26">
        <f t="shared" si="43"/>
        <v>1485</v>
      </c>
      <c r="G94" s="26">
        <v>1</v>
      </c>
      <c r="I94" s="92"/>
      <c r="J94" s="50">
        <f t="shared" si="35"/>
        <v>14.5</v>
      </c>
      <c r="L94" s="93"/>
      <c r="M94" s="51"/>
      <c r="N94" s="51"/>
      <c r="O94" s="51"/>
      <c r="P94" s="51"/>
      <c r="Q94" s="51"/>
      <c r="R94" s="52" t="s">
        <v>82</v>
      </c>
    </row>
    <row r="95" spans="2:43">
      <c r="B95" s="91"/>
      <c r="C95" s="26">
        <f t="shared" ref="C95:F95" si="44">C14</f>
        <v>25000</v>
      </c>
      <c r="D95" s="26">
        <f t="shared" si="44"/>
        <v>1597</v>
      </c>
      <c r="E95" s="26">
        <f t="shared" si="44"/>
        <v>74</v>
      </c>
      <c r="F95" s="26">
        <f t="shared" si="44"/>
        <v>1080</v>
      </c>
      <c r="G95" s="26">
        <v>1</v>
      </c>
      <c r="I95" s="92"/>
      <c r="J95" s="50">
        <f t="shared" si="35"/>
        <v>7.4</v>
      </c>
      <c r="L95" s="93"/>
      <c r="M95" s="51"/>
      <c r="N95" s="51"/>
      <c r="O95" s="51"/>
      <c r="P95" s="51"/>
      <c r="Q95" s="51"/>
    </row>
    <row r="96" spans="2:43">
      <c r="B96" s="91"/>
      <c r="C96" s="26">
        <f t="shared" ref="C96:F96" si="45">C15</f>
        <v>22350</v>
      </c>
      <c r="D96" s="26">
        <f t="shared" si="45"/>
        <v>1761</v>
      </c>
      <c r="E96" s="26">
        <f t="shared" si="45"/>
        <v>74</v>
      </c>
      <c r="F96" s="26">
        <f t="shared" si="45"/>
        <v>1100</v>
      </c>
      <c r="G96" s="26">
        <v>1</v>
      </c>
      <c r="I96" s="92"/>
      <c r="J96" s="50">
        <f t="shared" si="35"/>
        <v>9</v>
      </c>
      <c r="L96" s="93"/>
      <c r="M96" s="51"/>
      <c r="N96" s="51"/>
      <c r="O96" s="51"/>
      <c r="P96" s="51"/>
      <c r="Q96" s="51"/>
    </row>
    <row r="97" spans="2:18">
      <c r="B97" s="91"/>
      <c r="C97" s="26">
        <f t="shared" ref="C97:F97" si="46">C16</f>
        <v>36600</v>
      </c>
      <c r="D97" s="26">
        <f t="shared" si="46"/>
        <v>2165</v>
      </c>
      <c r="E97" s="26">
        <f t="shared" si="46"/>
        <v>101</v>
      </c>
      <c r="F97" s="26">
        <f t="shared" si="46"/>
        <v>1500</v>
      </c>
      <c r="G97" s="26">
        <v>1</v>
      </c>
      <c r="I97" s="92"/>
      <c r="J97" s="50">
        <f t="shared" si="35"/>
        <v>11.7</v>
      </c>
      <c r="R97" s="52"/>
    </row>
    <row r="98" spans="2:18">
      <c r="B98" s="91"/>
      <c r="C98" s="26">
        <f t="shared" ref="C98:F98" si="47">C17</f>
        <v>22500</v>
      </c>
      <c r="D98" s="26">
        <f t="shared" si="47"/>
        <v>1983</v>
      </c>
      <c r="E98" s="26">
        <f t="shared" si="47"/>
        <v>85</v>
      </c>
      <c r="F98" s="26">
        <f t="shared" si="47"/>
        <v>1075</v>
      </c>
      <c r="G98" s="26">
        <v>1</v>
      </c>
      <c r="I98" s="92"/>
      <c r="J98" s="50">
        <f t="shared" si="35"/>
        <v>9.5</v>
      </c>
      <c r="L98" s="94" t="s">
        <v>83</v>
      </c>
      <c r="M98" s="53"/>
      <c r="N98" s="53"/>
      <c r="O98" s="53"/>
      <c r="P98" s="53"/>
      <c r="Q98" s="53"/>
    </row>
    <row r="99" spans="2:18">
      <c r="B99" s="91"/>
      <c r="C99" s="26">
        <f t="shared" ref="C99:F99" si="48">C18</f>
        <v>31580</v>
      </c>
      <c r="D99" s="26">
        <f t="shared" si="48"/>
        <v>1984</v>
      </c>
      <c r="E99" s="26">
        <f t="shared" si="48"/>
        <v>85</v>
      </c>
      <c r="F99" s="26">
        <f t="shared" si="48"/>
        <v>1155</v>
      </c>
      <c r="G99" s="26">
        <v>1</v>
      </c>
      <c r="I99" s="92"/>
      <c r="J99" s="50">
        <f t="shared" si="35"/>
        <v>9.5</v>
      </c>
      <c r="L99" s="94"/>
      <c r="M99" s="53"/>
      <c r="N99" s="53"/>
      <c r="O99" s="53"/>
      <c r="P99" s="53"/>
      <c r="Q99" s="53"/>
    </row>
    <row r="100" spans="2:18">
      <c r="B100" s="91"/>
      <c r="C100" s="26">
        <f t="shared" ref="C100:F100" si="49">C19</f>
        <v>28750</v>
      </c>
      <c r="D100" s="26">
        <f t="shared" si="49"/>
        <v>1998</v>
      </c>
      <c r="E100" s="26">
        <f t="shared" si="49"/>
        <v>89</v>
      </c>
      <c r="F100" s="26">
        <f t="shared" si="49"/>
        <v>1140</v>
      </c>
      <c r="G100" s="26">
        <v>1</v>
      </c>
      <c r="I100" s="92"/>
      <c r="J100" s="50">
        <f t="shared" si="35"/>
        <v>8.8000000000000007</v>
      </c>
      <c r="L100" s="94"/>
      <c r="M100" s="53"/>
      <c r="N100" s="53"/>
      <c r="O100" s="53"/>
      <c r="P100" s="53"/>
      <c r="Q100" s="53"/>
    </row>
    <row r="101" spans="2:18">
      <c r="B101" s="91"/>
      <c r="C101" s="26">
        <f t="shared" ref="C101:F101" si="50">C20</f>
        <v>22600</v>
      </c>
      <c r="D101" s="26">
        <f t="shared" si="50"/>
        <v>1580</v>
      </c>
      <c r="E101" s="26">
        <f t="shared" si="50"/>
        <v>65</v>
      </c>
      <c r="F101" s="26">
        <f t="shared" si="50"/>
        <v>1080</v>
      </c>
      <c r="G101" s="26">
        <v>1</v>
      </c>
      <c r="I101" s="92"/>
      <c r="J101" s="50">
        <f t="shared" si="35"/>
        <v>9.3000000000000007</v>
      </c>
      <c r="L101" s="94"/>
      <c r="M101" s="53"/>
      <c r="N101" s="53"/>
      <c r="O101" s="53"/>
      <c r="P101" s="53"/>
      <c r="Q101" s="53"/>
    </row>
    <row r="102" spans="2:18">
      <c r="B102" s="91"/>
      <c r="C102" s="26">
        <f t="shared" ref="C102:F102" si="51">C21</f>
        <v>20300</v>
      </c>
      <c r="D102" s="26">
        <f t="shared" si="51"/>
        <v>1390</v>
      </c>
      <c r="E102" s="26">
        <f t="shared" si="51"/>
        <v>54</v>
      </c>
      <c r="F102" s="26">
        <f t="shared" si="51"/>
        <v>1110</v>
      </c>
      <c r="G102" s="26">
        <v>1</v>
      </c>
      <c r="I102" s="92"/>
      <c r="J102" s="50">
        <f t="shared" si="35"/>
        <v>8.6</v>
      </c>
      <c r="L102" s="94"/>
      <c r="M102" s="53"/>
      <c r="N102" s="53"/>
      <c r="O102" s="53"/>
      <c r="P102" s="53"/>
      <c r="Q102" s="53"/>
    </row>
    <row r="103" spans="2:18">
      <c r="B103" s="91"/>
      <c r="C103" s="26">
        <f t="shared" ref="C103:F103" si="52">C22</f>
        <v>19900</v>
      </c>
      <c r="D103" s="26">
        <f t="shared" si="52"/>
        <v>1396</v>
      </c>
      <c r="E103" s="26">
        <f t="shared" si="52"/>
        <v>66</v>
      </c>
      <c r="F103" s="26">
        <f t="shared" si="52"/>
        <v>1140</v>
      </c>
      <c r="G103" s="26">
        <v>1</v>
      </c>
      <c r="I103" s="92"/>
      <c r="J103" s="50">
        <f t="shared" si="35"/>
        <v>7.7</v>
      </c>
    </row>
    <row r="104" spans="2:18">
      <c r="B104" s="91"/>
      <c r="C104" s="26">
        <f t="shared" ref="C104:F104" si="53">C23</f>
        <v>39800</v>
      </c>
      <c r="D104" s="26">
        <f t="shared" si="53"/>
        <v>2435</v>
      </c>
      <c r="E104" s="26">
        <f t="shared" si="53"/>
        <v>106</v>
      </c>
      <c r="F104" s="26">
        <f t="shared" si="53"/>
        <v>1370</v>
      </c>
      <c r="G104" s="26">
        <v>1</v>
      </c>
      <c r="I104" s="92"/>
      <c r="J104" s="50">
        <f t="shared" si="35"/>
        <v>10.8</v>
      </c>
      <c r="L104" s="95" t="s">
        <v>84</v>
      </c>
      <c r="M104" s="29"/>
      <c r="N104" s="52" t="s">
        <v>85</v>
      </c>
    </row>
    <row r="105" spans="2:18">
      <c r="B105" s="91"/>
      <c r="C105" s="26">
        <f t="shared" ref="C105:F105" si="54">C24</f>
        <v>19740</v>
      </c>
      <c r="D105" s="26">
        <f t="shared" si="54"/>
        <v>1242</v>
      </c>
      <c r="E105" s="26">
        <f t="shared" si="54"/>
        <v>55</v>
      </c>
      <c r="F105" s="26">
        <f t="shared" si="54"/>
        <v>940</v>
      </c>
      <c r="G105" s="26">
        <v>1</v>
      </c>
      <c r="I105" s="92"/>
      <c r="J105" s="50">
        <f t="shared" si="35"/>
        <v>6.6</v>
      </c>
      <c r="L105" s="95"/>
      <c r="M105" s="29"/>
      <c r="N105" s="52" t="s">
        <v>86</v>
      </c>
    </row>
    <row r="106" spans="2:18">
      <c r="B106" s="91"/>
      <c r="C106" s="26">
        <f t="shared" ref="C106:F106" si="55">C25</f>
        <v>38990</v>
      </c>
      <c r="D106" s="26">
        <f t="shared" si="55"/>
        <v>2972</v>
      </c>
      <c r="E106" s="26">
        <f t="shared" si="55"/>
        <v>107</v>
      </c>
      <c r="F106" s="26">
        <f t="shared" si="55"/>
        <v>1400</v>
      </c>
      <c r="G106" s="26">
        <v>1</v>
      </c>
      <c r="I106" s="92"/>
      <c r="J106" s="50">
        <f t="shared" si="35"/>
        <v>11.7</v>
      </c>
      <c r="L106" s="95"/>
      <c r="M106" s="29"/>
      <c r="N106" s="52" t="s">
        <v>87</v>
      </c>
    </row>
    <row r="107" spans="2:18">
      <c r="B107" s="91"/>
      <c r="C107" s="26">
        <f t="shared" ref="C107:F107" si="56">C26</f>
        <v>50800</v>
      </c>
      <c r="D107" s="26">
        <f t="shared" si="56"/>
        <v>2958</v>
      </c>
      <c r="E107" s="26">
        <f t="shared" si="56"/>
        <v>150</v>
      </c>
      <c r="F107" s="26">
        <f t="shared" si="56"/>
        <v>1550</v>
      </c>
      <c r="G107" s="26">
        <v>1</v>
      </c>
      <c r="I107" s="92"/>
      <c r="J107" s="50">
        <f t="shared" si="35"/>
        <v>11.9</v>
      </c>
      <c r="L107" s="95"/>
      <c r="M107" s="29"/>
    </row>
    <row r="108" spans="2:18">
      <c r="B108" s="91"/>
      <c r="C108" s="26">
        <f t="shared" ref="C108:F108" si="57">C27</f>
        <v>36200</v>
      </c>
      <c r="D108" s="26">
        <f t="shared" si="57"/>
        <v>2497</v>
      </c>
      <c r="E108" s="26">
        <f t="shared" si="57"/>
        <v>122</v>
      </c>
      <c r="F108" s="26">
        <f t="shared" si="57"/>
        <v>1330</v>
      </c>
      <c r="G108" s="26">
        <v>1</v>
      </c>
      <c r="I108" s="92"/>
      <c r="J108" s="50">
        <f t="shared" si="35"/>
        <v>10.8</v>
      </c>
      <c r="L108" s="95"/>
      <c r="M108" s="29"/>
    </row>
    <row r="109" spans="2:18">
      <c r="B109" s="91"/>
      <c r="C109" s="26">
        <f t="shared" ref="C109:F109" si="58">C28</f>
        <v>31990</v>
      </c>
      <c r="D109" s="26">
        <f t="shared" si="58"/>
        <v>1998</v>
      </c>
      <c r="E109" s="26">
        <f t="shared" si="58"/>
        <v>66</v>
      </c>
      <c r="F109" s="26">
        <f t="shared" si="58"/>
        <v>1300</v>
      </c>
      <c r="G109" s="26">
        <v>1</v>
      </c>
      <c r="I109" s="92"/>
      <c r="J109" s="50">
        <f t="shared" si="35"/>
        <v>7.6</v>
      </c>
    </row>
    <row r="110" spans="2:18">
      <c r="B110" s="91"/>
      <c r="C110" s="26">
        <f t="shared" ref="C110:F110" si="59">C29</f>
        <v>47700</v>
      </c>
      <c r="D110" s="26">
        <f t="shared" si="59"/>
        <v>2496</v>
      </c>
      <c r="E110" s="26">
        <f t="shared" si="59"/>
        <v>125</v>
      </c>
      <c r="F110" s="26">
        <f t="shared" si="59"/>
        <v>1670</v>
      </c>
      <c r="G110" s="26">
        <v>1</v>
      </c>
      <c r="I110" s="92"/>
      <c r="J110" s="50">
        <f t="shared" si="35"/>
        <v>11.3</v>
      </c>
    </row>
    <row r="111" spans="2:18">
      <c r="B111" s="91"/>
      <c r="C111" s="26">
        <f t="shared" ref="C111:F111" si="60">C30</f>
        <v>36950</v>
      </c>
      <c r="D111" s="26">
        <f t="shared" si="60"/>
        <v>1998</v>
      </c>
      <c r="E111" s="26">
        <f t="shared" si="60"/>
        <v>89</v>
      </c>
      <c r="F111" s="26">
        <f t="shared" si="60"/>
        <v>1560</v>
      </c>
      <c r="G111" s="26">
        <v>1</v>
      </c>
      <c r="I111" s="92"/>
      <c r="J111" s="50">
        <f t="shared" si="35"/>
        <v>10.8</v>
      </c>
      <c r="L111" s="96" t="s">
        <v>88</v>
      </c>
      <c r="M111" s="30"/>
      <c r="N111" s="52" t="s">
        <v>89</v>
      </c>
    </row>
    <row r="112" spans="2:18">
      <c r="B112" s="91"/>
      <c r="C112" s="26">
        <f t="shared" ref="C112:F112" si="61">C31</f>
        <v>26950</v>
      </c>
      <c r="D112" s="26">
        <f t="shared" si="61"/>
        <v>1997</v>
      </c>
      <c r="E112" s="26">
        <f t="shared" si="61"/>
        <v>92</v>
      </c>
      <c r="F112" s="26">
        <f t="shared" si="61"/>
        <v>1240</v>
      </c>
      <c r="G112" s="26">
        <v>1</v>
      </c>
      <c r="I112" s="92"/>
      <c r="J112" s="50">
        <f t="shared" si="35"/>
        <v>9.1999999999999993</v>
      </c>
      <c r="L112" s="96"/>
      <c r="M112" s="30"/>
      <c r="N112" s="52" t="s">
        <v>90</v>
      </c>
    </row>
    <row r="113" spans="2:14">
      <c r="B113" s="91"/>
      <c r="C113" s="26">
        <f t="shared" ref="C113:F113" si="62">C32</f>
        <v>36400</v>
      </c>
      <c r="D113" s="26">
        <f t="shared" si="62"/>
        <v>1984</v>
      </c>
      <c r="E113" s="26">
        <f t="shared" si="62"/>
        <v>85</v>
      </c>
      <c r="F113" s="26">
        <f t="shared" si="62"/>
        <v>1635</v>
      </c>
      <c r="G113" s="26">
        <v>1</v>
      </c>
      <c r="I113" s="92"/>
      <c r="J113" s="50">
        <f t="shared" si="35"/>
        <v>11.6</v>
      </c>
      <c r="L113" s="96"/>
      <c r="M113" s="30"/>
      <c r="N113" s="52" t="s">
        <v>87</v>
      </c>
    </row>
    <row r="114" spans="2:14">
      <c r="B114" s="91"/>
      <c r="C114" s="26">
        <f t="shared" ref="C114:F114" si="63">C33</f>
        <v>50900</v>
      </c>
      <c r="D114" s="26">
        <f t="shared" si="63"/>
        <v>2438</v>
      </c>
      <c r="E114" s="26">
        <f t="shared" si="63"/>
        <v>97</v>
      </c>
      <c r="F114" s="26">
        <f t="shared" si="63"/>
        <v>1800</v>
      </c>
      <c r="G114" s="26">
        <v>1</v>
      </c>
      <c r="I114" s="92"/>
      <c r="J114" s="50">
        <f t="shared" si="35"/>
        <v>12.8</v>
      </c>
      <c r="L114" s="96"/>
      <c r="M114" s="30"/>
    </row>
    <row r="115" spans="2:14">
      <c r="B115" s="91"/>
      <c r="C115" s="26">
        <f t="shared" ref="C115:F115" si="64">C34</f>
        <v>49300</v>
      </c>
      <c r="D115" s="26">
        <f t="shared" si="64"/>
        <v>2473</v>
      </c>
      <c r="E115" s="26">
        <f t="shared" si="64"/>
        <v>125</v>
      </c>
      <c r="F115" s="26">
        <f t="shared" si="64"/>
        <v>1570</v>
      </c>
      <c r="G115" s="26">
        <v>1</v>
      </c>
      <c r="I115" s="92"/>
      <c r="J115" s="50">
        <f t="shared" si="35"/>
        <v>12.7</v>
      </c>
      <c r="L115" s="96"/>
      <c r="M115" s="30"/>
    </row>
    <row r="119" spans="2:14" ht="15.75">
      <c r="B119" s="87" t="s">
        <v>91</v>
      </c>
      <c r="C119" s="87"/>
      <c r="D119" s="87"/>
      <c r="E119" s="87"/>
      <c r="F119" s="87"/>
      <c r="G119" s="87"/>
      <c r="H119" s="87"/>
    </row>
    <row r="121" spans="2:14">
      <c r="B121" t="s">
        <v>92</v>
      </c>
      <c r="I121" s="59" t="s">
        <v>97</v>
      </c>
    </row>
    <row r="122" spans="2:14" ht="15.75" thickBot="1"/>
    <row r="123" spans="2:14" ht="15.75" thickBot="1">
      <c r="C123" s="35" t="s">
        <v>93</v>
      </c>
      <c r="D123" s="36" t="s">
        <v>94</v>
      </c>
      <c r="E123" s="36" t="s">
        <v>95</v>
      </c>
      <c r="F123" s="37" t="s">
        <v>96</v>
      </c>
      <c r="I123" s="35" t="s">
        <v>52</v>
      </c>
      <c r="J123" s="36" t="s">
        <v>94</v>
      </c>
      <c r="K123" s="36" t="s">
        <v>95</v>
      </c>
      <c r="L123" s="37" t="s">
        <v>96</v>
      </c>
    </row>
    <row r="124" spans="2:14">
      <c r="C124" s="38">
        <f>G4</f>
        <v>5.7</v>
      </c>
      <c r="D124" s="54"/>
      <c r="E124" s="55"/>
      <c r="F124" s="56"/>
      <c r="I124" s="38">
        <f>G4</f>
        <v>5.7</v>
      </c>
      <c r="J124" s="54"/>
      <c r="K124" s="55"/>
      <c r="L124" s="56"/>
    </row>
    <row r="125" spans="2:14">
      <c r="C125" s="38">
        <f t="shared" ref="C125:C154" si="65">G5</f>
        <v>5.8</v>
      </c>
      <c r="D125" s="54"/>
      <c r="E125" s="55"/>
      <c r="F125" s="56"/>
      <c r="I125" s="38">
        <f t="shared" ref="I125:I154" si="66">G5</f>
        <v>5.8</v>
      </c>
      <c r="J125" s="21"/>
      <c r="K125" s="55"/>
      <c r="L125" s="56"/>
    </row>
    <row r="126" spans="2:14">
      <c r="C126" s="38">
        <f t="shared" si="65"/>
        <v>6.1</v>
      </c>
      <c r="D126" s="54"/>
      <c r="E126" s="55"/>
      <c r="F126" s="56"/>
      <c r="I126" s="38">
        <f t="shared" si="66"/>
        <v>6.1</v>
      </c>
      <c r="J126" s="21"/>
      <c r="K126" s="55"/>
      <c r="L126" s="56"/>
    </row>
    <row r="127" spans="2:14">
      <c r="C127" s="38">
        <f t="shared" si="65"/>
        <v>6.5</v>
      </c>
      <c r="D127" s="54"/>
      <c r="E127" s="55"/>
      <c r="F127" s="56"/>
      <c r="I127" s="38">
        <f t="shared" si="66"/>
        <v>6.5</v>
      </c>
      <c r="J127" s="21"/>
      <c r="K127" s="55"/>
      <c r="L127" s="56"/>
    </row>
    <row r="128" spans="2:14">
      <c r="C128" s="38">
        <f t="shared" si="65"/>
        <v>6.8</v>
      </c>
      <c r="D128" s="54"/>
      <c r="E128" s="55"/>
      <c r="F128" s="56"/>
      <c r="I128" s="38">
        <f t="shared" si="66"/>
        <v>6.8</v>
      </c>
      <c r="J128" s="21"/>
      <c r="K128" s="55"/>
      <c r="L128" s="56"/>
    </row>
    <row r="129" spans="3:12">
      <c r="C129" s="38">
        <f t="shared" si="65"/>
        <v>6.8</v>
      </c>
      <c r="D129" s="54"/>
      <c r="E129" s="55"/>
      <c r="F129" s="56"/>
      <c r="I129" s="38">
        <f t="shared" si="66"/>
        <v>6.8</v>
      </c>
      <c r="J129" s="21"/>
      <c r="K129" s="55"/>
      <c r="L129" s="56"/>
    </row>
    <row r="130" spans="3:12">
      <c r="C130" s="38">
        <f t="shared" si="65"/>
        <v>7.1</v>
      </c>
      <c r="D130" s="54"/>
      <c r="E130" s="55"/>
      <c r="F130" s="56"/>
      <c r="I130" s="38">
        <f t="shared" si="66"/>
        <v>7.1</v>
      </c>
      <c r="J130" s="21"/>
      <c r="K130" s="55"/>
      <c r="L130" s="56"/>
    </row>
    <row r="131" spans="3:12">
      <c r="C131" s="38">
        <f t="shared" si="65"/>
        <v>21.3</v>
      </c>
      <c r="D131" s="54"/>
      <c r="E131" s="55"/>
      <c r="F131" s="56"/>
      <c r="I131" s="38">
        <f t="shared" si="66"/>
        <v>21.3</v>
      </c>
      <c r="J131" s="21"/>
      <c r="K131" s="55"/>
      <c r="L131" s="56"/>
    </row>
    <row r="132" spans="3:12">
      <c r="C132" s="38">
        <f t="shared" si="65"/>
        <v>18.7</v>
      </c>
      <c r="D132" s="54"/>
      <c r="E132" s="55"/>
      <c r="F132" s="56"/>
      <c r="I132" s="38">
        <f t="shared" si="66"/>
        <v>18.7</v>
      </c>
      <c r="J132" s="21"/>
      <c r="K132" s="55"/>
      <c r="L132" s="56"/>
    </row>
    <row r="133" spans="3:12">
      <c r="C133" s="38">
        <f t="shared" si="65"/>
        <v>14.5</v>
      </c>
      <c r="D133" s="54"/>
      <c r="E133" s="55"/>
      <c r="F133" s="56"/>
      <c r="I133" s="38">
        <f t="shared" si="66"/>
        <v>14.5</v>
      </c>
      <c r="J133" s="21"/>
      <c r="K133" s="55"/>
      <c r="L133" s="56"/>
    </row>
    <row r="134" spans="3:12">
      <c r="C134" s="38">
        <f t="shared" si="65"/>
        <v>7.4</v>
      </c>
      <c r="D134" s="54"/>
      <c r="E134" s="55"/>
      <c r="F134" s="56"/>
      <c r="I134" s="38">
        <f t="shared" si="66"/>
        <v>7.4</v>
      </c>
      <c r="J134" s="21"/>
      <c r="K134" s="55"/>
      <c r="L134" s="56"/>
    </row>
    <row r="135" spans="3:12">
      <c r="C135" s="38">
        <f t="shared" si="65"/>
        <v>9</v>
      </c>
      <c r="D135" s="54"/>
      <c r="E135" s="55"/>
      <c r="F135" s="56"/>
      <c r="I135" s="38">
        <f t="shared" si="66"/>
        <v>9</v>
      </c>
      <c r="J135" s="21"/>
      <c r="K135" s="55"/>
      <c r="L135" s="56"/>
    </row>
    <row r="136" spans="3:12">
      <c r="C136" s="38">
        <f t="shared" si="65"/>
        <v>11.7</v>
      </c>
      <c r="D136" s="54"/>
      <c r="E136" s="55"/>
      <c r="F136" s="56"/>
      <c r="I136" s="38">
        <f t="shared" si="66"/>
        <v>11.7</v>
      </c>
      <c r="J136" s="21"/>
      <c r="K136" s="55"/>
      <c r="L136" s="56"/>
    </row>
    <row r="137" spans="3:12">
      <c r="C137" s="38">
        <f t="shared" si="65"/>
        <v>9.5</v>
      </c>
      <c r="D137" s="54"/>
      <c r="E137" s="55"/>
      <c r="F137" s="56"/>
      <c r="I137" s="38">
        <f t="shared" si="66"/>
        <v>9.5</v>
      </c>
      <c r="J137" s="21"/>
      <c r="K137" s="55"/>
      <c r="L137" s="56"/>
    </row>
    <row r="138" spans="3:12">
      <c r="C138" s="38">
        <f t="shared" si="65"/>
        <v>9.5</v>
      </c>
      <c r="D138" s="54"/>
      <c r="E138" s="55"/>
      <c r="F138" s="56"/>
      <c r="I138" s="38">
        <f t="shared" si="66"/>
        <v>9.5</v>
      </c>
      <c r="J138" s="21"/>
      <c r="K138" s="55"/>
      <c r="L138" s="56"/>
    </row>
    <row r="139" spans="3:12">
      <c r="C139" s="38">
        <f t="shared" si="65"/>
        <v>8.8000000000000007</v>
      </c>
      <c r="D139" s="54"/>
      <c r="E139" s="55"/>
      <c r="F139" s="56"/>
      <c r="I139" s="38">
        <f t="shared" si="66"/>
        <v>8.8000000000000007</v>
      </c>
      <c r="J139" s="21"/>
      <c r="K139" s="55"/>
      <c r="L139" s="56"/>
    </row>
    <row r="140" spans="3:12">
      <c r="C140" s="38">
        <f t="shared" si="65"/>
        <v>9.3000000000000007</v>
      </c>
      <c r="D140" s="54"/>
      <c r="E140" s="55"/>
      <c r="F140" s="56"/>
      <c r="I140" s="38">
        <f t="shared" si="66"/>
        <v>9.3000000000000007</v>
      </c>
      <c r="J140" s="21"/>
      <c r="K140" s="55"/>
      <c r="L140" s="56"/>
    </row>
    <row r="141" spans="3:12">
      <c r="C141" s="38">
        <f t="shared" si="65"/>
        <v>8.6</v>
      </c>
      <c r="D141" s="54"/>
      <c r="E141" s="55"/>
      <c r="F141" s="56"/>
      <c r="I141" s="38">
        <f t="shared" si="66"/>
        <v>8.6</v>
      </c>
      <c r="J141" s="21"/>
      <c r="K141" s="55"/>
      <c r="L141" s="56"/>
    </row>
    <row r="142" spans="3:12">
      <c r="C142" s="38">
        <f t="shared" si="65"/>
        <v>7.7</v>
      </c>
      <c r="D142" s="54"/>
      <c r="E142" s="55"/>
      <c r="F142" s="56"/>
      <c r="I142" s="38">
        <f t="shared" si="66"/>
        <v>7.7</v>
      </c>
      <c r="J142" s="21"/>
      <c r="K142" s="55"/>
      <c r="L142" s="56"/>
    </row>
    <row r="143" spans="3:12">
      <c r="C143" s="38">
        <f t="shared" si="65"/>
        <v>10.8</v>
      </c>
      <c r="D143" s="54"/>
      <c r="E143" s="55"/>
      <c r="F143" s="56"/>
      <c r="I143" s="38">
        <f t="shared" si="66"/>
        <v>10.8</v>
      </c>
      <c r="J143" s="21"/>
      <c r="K143" s="55"/>
      <c r="L143" s="56"/>
    </row>
    <row r="144" spans="3:12">
      <c r="C144" s="38">
        <f t="shared" si="65"/>
        <v>6.6</v>
      </c>
      <c r="D144" s="54"/>
      <c r="E144" s="55"/>
      <c r="F144" s="56"/>
      <c r="I144" s="38">
        <f t="shared" si="66"/>
        <v>6.6</v>
      </c>
      <c r="J144" s="21"/>
      <c r="K144" s="55"/>
      <c r="L144" s="56"/>
    </row>
    <row r="145" spans="2:12">
      <c r="C145" s="38">
        <f t="shared" si="65"/>
        <v>11.7</v>
      </c>
      <c r="D145" s="54"/>
      <c r="E145" s="55"/>
      <c r="F145" s="56"/>
      <c r="I145" s="38">
        <f t="shared" si="66"/>
        <v>11.7</v>
      </c>
      <c r="J145" s="21"/>
      <c r="K145" s="55"/>
      <c r="L145" s="56"/>
    </row>
    <row r="146" spans="2:12">
      <c r="C146" s="38">
        <f t="shared" si="65"/>
        <v>11.9</v>
      </c>
      <c r="D146" s="54"/>
      <c r="E146" s="55"/>
      <c r="F146" s="56"/>
      <c r="I146" s="38">
        <f t="shared" si="66"/>
        <v>11.9</v>
      </c>
      <c r="J146" s="21"/>
      <c r="K146" s="55"/>
      <c r="L146" s="56"/>
    </row>
    <row r="147" spans="2:12">
      <c r="C147" s="38">
        <f t="shared" si="65"/>
        <v>10.8</v>
      </c>
      <c r="D147" s="54"/>
      <c r="E147" s="55"/>
      <c r="F147" s="56"/>
      <c r="I147" s="38">
        <f t="shared" si="66"/>
        <v>10.8</v>
      </c>
      <c r="J147" s="21"/>
      <c r="K147" s="55"/>
      <c r="L147" s="56"/>
    </row>
    <row r="148" spans="2:12">
      <c r="C148" s="38">
        <f t="shared" si="65"/>
        <v>7.6</v>
      </c>
      <c r="D148" s="54"/>
      <c r="E148" s="55"/>
      <c r="F148" s="56"/>
      <c r="I148" s="38">
        <f t="shared" si="66"/>
        <v>7.6</v>
      </c>
      <c r="J148" s="21"/>
      <c r="K148" s="55"/>
      <c r="L148" s="56"/>
    </row>
    <row r="149" spans="2:12">
      <c r="C149" s="38">
        <f t="shared" si="65"/>
        <v>11.3</v>
      </c>
      <c r="D149" s="54"/>
      <c r="E149" s="55"/>
      <c r="F149" s="56"/>
      <c r="I149" s="38">
        <f t="shared" si="66"/>
        <v>11.3</v>
      </c>
      <c r="J149" s="21"/>
      <c r="K149" s="55"/>
      <c r="L149" s="56"/>
    </row>
    <row r="150" spans="2:12">
      <c r="C150" s="38">
        <f t="shared" si="65"/>
        <v>10.8</v>
      </c>
      <c r="D150" s="54"/>
      <c r="E150" s="55"/>
      <c r="F150" s="56"/>
      <c r="I150" s="38">
        <f t="shared" si="66"/>
        <v>10.8</v>
      </c>
      <c r="J150" s="21"/>
      <c r="K150" s="55"/>
      <c r="L150" s="56"/>
    </row>
    <row r="151" spans="2:12">
      <c r="C151" s="38">
        <f t="shared" si="65"/>
        <v>9.1999999999999993</v>
      </c>
      <c r="D151" s="54"/>
      <c r="E151" s="55"/>
      <c r="F151" s="56"/>
      <c r="I151" s="38">
        <f t="shared" si="66"/>
        <v>9.1999999999999993</v>
      </c>
      <c r="J151" s="21"/>
      <c r="K151" s="55"/>
      <c r="L151" s="56"/>
    </row>
    <row r="152" spans="2:12">
      <c r="C152" s="38">
        <f t="shared" si="65"/>
        <v>11.6</v>
      </c>
      <c r="D152" s="54"/>
      <c r="E152" s="55"/>
      <c r="F152" s="56"/>
      <c r="I152" s="38">
        <f t="shared" si="66"/>
        <v>11.6</v>
      </c>
      <c r="J152" s="21"/>
      <c r="K152" s="55"/>
      <c r="L152" s="56"/>
    </row>
    <row r="153" spans="2:12">
      <c r="C153" s="38">
        <f t="shared" si="65"/>
        <v>12.8</v>
      </c>
      <c r="D153" s="54"/>
      <c r="E153" s="55"/>
      <c r="F153" s="56"/>
      <c r="I153" s="38">
        <f t="shared" si="66"/>
        <v>12.8</v>
      </c>
      <c r="J153" s="21"/>
      <c r="K153" s="55"/>
      <c r="L153" s="56"/>
    </row>
    <row r="154" spans="2:12" ht="15.75" thickBot="1">
      <c r="C154" s="38">
        <f t="shared" si="65"/>
        <v>12.7</v>
      </c>
      <c r="D154" s="54"/>
      <c r="E154" s="55"/>
      <c r="F154" s="56"/>
      <c r="I154" s="38">
        <f t="shared" si="66"/>
        <v>12.7</v>
      </c>
      <c r="J154" s="57"/>
      <c r="K154" s="55"/>
      <c r="L154" s="56"/>
    </row>
    <row r="155" spans="2:12" ht="15.75" thickBot="1">
      <c r="B155" s="58" t="s">
        <v>69</v>
      </c>
      <c r="C155" s="42">
        <f>SUM(C124:C154)</f>
        <v>308.60000000000008</v>
      </c>
      <c r="D155" s="42">
        <f t="shared" ref="D155:F155" si="67">SUM(D124:D154)</f>
        <v>0</v>
      </c>
      <c r="E155" s="42">
        <f t="shared" si="67"/>
        <v>0</v>
      </c>
      <c r="F155" s="42">
        <f t="shared" si="67"/>
        <v>0</v>
      </c>
      <c r="H155" s="58" t="s">
        <v>69</v>
      </c>
      <c r="I155" s="42">
        <f>SUM(I124:I154)</f>
        <v>308.60000000000008</v>
      </c>
      <c r="J155" s="42">
        <f t="shared" ref="J155:L155" si="68">SUM(J124:J154)</f>
        <v>0</v>
      </c>
      <c r="K155" s="42">
        <f t="shared" si="68"/>
        <v>0</v>
      </c>
      <c r="L155" s="42">
        <f t="shared" si="68"/>
        <v>0</v>
      </c>
    </row>
    <row r="158" spans="2:12" ht="15.75" thickBot="1">
      <c r="B158" t="s">
        <v>98</v>
      </c>
    </row>
    <row r="159" spans="2:12" ht="15.75" thickBot="1">
      <c r="B159" s="60"/>
    </row>
    <row r="161" spans="2:4" ht="15.75" thickBot="1">
      <c r="B161" t="s">
        <v>99</v>
      </c>
    </row>
    <row r="162" spans="2:4" ht="15.75" thickBot="1">
      <c r="B162" s="61"/>
    </row>
    <row r="163" spans="2:4" ht="15.75" thickBot="1"/>
    <row r="164" spans="2:4" ht="15.75" thickBot="1">
      <c r="B164" s="35" t="s">
        <v>93</v>
      </c>
      <c r="C164" s="36" t="s">
        <v>100</v>
      </c>
      <c r="D164" s="37" t="s">
        <v>101</v>
      </c>
    </row>
    <row r="165" spans="2:4">
      <c r="B165" s="38">
        <f>G4</f>
        <v>5.7</v>
      </c>
      <c r="C165" s="62"/>
      <c r="D165" s="63"/>
    </row>
    <row r="166" spans="2:4">
      <c r="B166" s="38">
        <f t="shared" ref="B166:B195" si="69">G5</f>
        <v>5.8</v>
      </c>
      <c r="C166" s="62"/>
      <c r="D166" s="63"/>
    </row>
    <row r="167" spans="2:4">
      <c r="B167" s="38">
        <f t="shared" si="69"/>
        <v>6.1</v>
      </c>
      <c r="C167" s="62"/>
      <c r="D167" s="63"/>
    </row>
    <row r="168" spans="2:4">
      <c r="B168" s="38">
        <f t="shared" si="69"/>
        <v>6.5</v>
      </c>
      <c r="C168" s="62"/>
      <c r="D168" s="63"/>
    </row>
    <row r="169" spans="2:4">
      <c r="B169" s="38">
        <f t="shared" si="69"/>
        <v>6.8</v>
      </c>
      <c r="C169" s="62"/>
      <c r="D169" s="63"/>
    </row>
    <row r="170" spans="2:4">
      <c r="B170" s="38">
        <f t="shared" si="69"/>
        <v>6.8</v>
      </c>
      <c r="C170" s="62"/>
      <c r="D170" s="63"/>
    </row>
    <row r="171" spans="2:4">
      <c r="B171" s="38">
        <f t="shared" si="69"/>
        <v>7.1</v>
      </c>
      <c r="C171" s="62"/>
      <c r="D171" s="63"/>
    </row>
    <row r="172" spans="2:4">
      <c r="B172" s="38">
        <f t="shared" si="69"/>
        <v>21.3</v>
      </c>
      <c r="C172" s="62"/>
      <c r="D172" s="63"/>
    </row>
    <row r="173" spans="2:4">
      <c r="B173" s="38">
        <f t="shared" si="69"/>
        <v>18.7</v>
      </c>
      <c r="C173" s="62"/>
      <c r="D173" s="63"/>
    </row>
    <row r="174" spans="2:4">
      <c r="B174" s="38">
        <f t="shared" si="69"/>
        <v>14.5</v>
      </c>
      <c r="C174" s="62"/>
      <c r="D174" s="63"/>
    </row>
    <row r="175" spans="2:4">
      <c r="B175" s="38">
        <f t="shared" si="69"/>
        <v>7.4</v>
      </c>
      <c r="C175" s="62"/>
      <c r="D175" s="63"/>
    </row>
    <row r="176" spans="2:4">
      <c r="B176" s="38">
        <f t="shared" si="69"/>
        <v>9</v>
      </c>
      <c r="C176" s="62"/>
      <c r="D176" s="63"/>
    </row>
    <row r="177" spans="2:4">
      <c r="B177" s="38">
        <f t="shared" si="69"/>
        <v>11.7</v>
      </c>
      <c r="C177" s="62"/>
      <c r="D177" s="63"/>
    </row>
    <row r="178" spans="2:4">
      <c r="B178" s="38">
        <f t="shared" si="69"/>
        <v>9.5</v>
      </c>
      <c r="C178" s="62"/>
      <c r="D178" s="63"/>
    </row>
    <row r="179" spans="2:4">
      <c r="B179" s="38">
        <f t="shared" si="69"/>
        <v>9.5</v>
      </c>
      <c r="C179" s="62"/>
      <c r="D179" s="63"/>
    </row>
    <row r="180" spans="2:4">
      <c r="B180" s="38">
        <f t="shared" si="69"/>
        <v>8.8000000000000007</v>
      </c>
      <c r="C180" s="62"/>
      <c r="D180" s="63"/>
    </row>
    <row r="181" spans="2:4">
      <c r="B181" s="38">
        <f t="shared" si="69"/>
        <v>9.3000000000000007</v>
      </c>
      <c r="C181" s="62"/>
      <c r="D181" s="63"/>
    </row>
    <row r="182" spans="2:4">
      <c r="B182" s="38">
        <f t="shared" si="69"/>
        <v>8.6</v>
      </c>
      <c r="C182" s="62"/>
      <c r="D182" s="63"/>
    </row>
    <row r="183" spans="2:4">
      <c r="B183" s="38">
        <f t="shared" si="69"/>
        <v>7.7</v>
      </c>
      <c r="C183" s="62"/>
      <c r="D183" s="63"/>
    </row>
    <row r="184" spans="2:4">
      <c r="B184" s="38">
        <f t="shared" si="69"/>
        <v>10.8</v>
      </c>
      <c r="C184" s="62"/>
      <c r="D184" s="63"/>
    </row>
    <row r="185" spans="2:4">
      <c r="B185" s="38">
        <f t="shared" si="69"/>
        <v>6.6</v>
      </c>
      <c r="C185" s="62"/>
      <c r="D185" s="63"/>
    </row>
    <row r="186" spans="2:4">
      <c r="B186" s="38">
        <f t="shared" si="69"/>
        <v>11.7</v>
      </c>
      <c r="C186" s="62"/>
      <c r="D186" s="63"/>
    </row>
    <row r="187" spans="2:4">
      <c r="B187" s="38">
        <f t="shared" si="69"/>
        <v>11.9</v>
      </c>
      <c r="C187" s="62"/>
      <c r="D187" s="63"/>
    </row>
    <row r="188" spans="2:4">
      <c r="B188" s="38">
        <f t="shared" si="69"/>
        <v>10.8</v>
      </c>
      <c r="C188" s="62"/>
      <c r="D188" s="63"/>
    </row>
    <row r="189" spans="2:4">
      <c r="B189" s="38">
        <f t="shared" si="69"/>
        <v>7.6</v>
      </c>
      <c r="C189" s="62"/>
      <c r="D189" s="63"/>
    </row>
    <row r="190" spans="2:4">
      <c r="B190" s="38">
        <f t="shared" si="69"/>
        <v>11.3</v>
      </c>
      <c r="C190" s="62"/>
      <c r="D190" s="63"/>
    </row>
    <row r="191" spans="2:4">
      <c r="B191" s="38">
        <f t="shared" si="69"/>
        <v>10.8</v>
      </c>
      <c r="C191" s="62"/>
      <c r="D191" s="63"/>
    </row>
    <row r="192" spans="2:4">
      <c r="B192" s="38">
        <f t="shared" si="69"/>
        <v>9.1999999999999993</v>
      </c>
      <c r="C192" s="62"/>
      <c r="D192" s="63"/>
    </row>
    <row r="193" spans="1:8">
      <c r="B193" s="38">
        <f t="shared" si="69"/>
        <v>11.6</v>
      </c>
      <c r="C193" s="62"/>
      <c r="D193" s="63"/>
    </row>
    <row r="194" spans="1:8">
      <c r="B194" s="38">
        <f t="shared" si="69"/>
        <v>12.8</v>
      </c>
      <c r="C194" s="62"/>
      <c r="D194" s="63"/>
    </row>
    <row r="195" spans="1:8" ht="15.75" thickBot="1">
      <c r="B195" s="38">
        <f t="shared" si="69"/>
        <v>12.7</v>
      </c>
      <c r="C195" s="62"/>
      <c r="D195" s="63"/>
    </row>
    <row r="196" spans="1:8" ht="15.75" thickBot="1">
      <c r="A196" s="58" t="s">
        <v>69</v>
      </c>
      <c r="B196" s="42">
        <f>SUM(B165:B195)</f>
        <v>308.60000000000008</v>
      </c>
      <c r="C196" s="42">
        <f t="shared" ref="C196:D196" si="70">SUM(C165:C195)</f>
        <v>0</v>
      </c>
      <c r="D196" s="42">
        <f t="shared" si="70"/>
        <v>0</v>
      </c>
    </row>
    <row r="199" spans="1:8">
      <c r="B199" t="s">
        <v>102</v>
      </c>
    </row>
    <row r="200" spans="1:8" ht="15.75" thickBot="1">
      <c r="B200" t="s">
        <v>103</v>
      </c>
    </row>
    <row r="201" spans="1:8" ht="15.75" thickBot="1">
      <c r="B201" s="60"/>
    </row>
    <row r="204" spans="1:8" ht="15.75">
      <c r="B204" s="87" t="s">
        <v>104</v>
      </c>
      <c r="C204" s="87"/>
      <c r="D204" s="87"/>
      <c r="E204" s="87"/>
      <c r="F204" s="87"/>
      <c r="G204" s="87"/>
      <c r="H204" s="87"/>
    </row>
    <row r="205" spans="1:8" ht="15.75" thickBot="1"/>
    <row r="206" spans="1:8" ht="15.75" thickBot="1">
      <c r="B206" s="71" t="s">
        <v>105</v>
      </c>
      <c r="C206" s="72"/>
    </row>
    <row r="209" spans="2:8" ht="15.75">
      <c r="B209" s="87" t="s">
        <v>106</v>
      </c>
      <c r="C209" s="87"/>
      <c r="D209" s="87"/>
      <c r="E209" s="87"/>
      <c r="F209" s="87"/>
      <c r="G209" s="87"/>
      <c r="H209" s="87"/>
    </row>
    <row r="211" spans="2:8">
      <c r="B211" s="64" t="s">
        <v>107</v>
      </c>
      <c r="C211" s="64" t="s">
        <v>108</v>
      </c>
    </row>
    <row r="212" spans="2:8">
      <c r="B212" s="73">
        <f>COUNT(yi)</f>
        <v>31</v>
      </c>
      <c r="C212" s="73"/>
    </row>
    <row r="213" spans="2:8" ht="15.75" thickBot="1"/>
    <row r="214" spans="2:8" ht="15.75" thickBot="1">
      <c r="B214" s="74" t="s">
        <v>109</v>
      </c>
      <c r="C214" s="72"/>
    </row>
    <row r="217" spans="2:8" ht="15.75">
      <c r="B217" s="87" t="s">
        <v>110</v>
      </c>
      <c r="C217" s="87"/>
      <c r="D217" s="87"/>
      <c r="E217" s="87"/>
      <c r="F217" s="87"/>
      <c r="G217" s="87"/>
      <c r="H217" s="87"/>
    </row>
    <row r="218" spans="2:8" ht="15.75" thickBot="1"/>
    <row r="219" spans="2:8" ht="15.75" thickBot="1">
      <c r="B219" s="76" t="s">
        <v>111</v>
      </c>
      <c r="C219" s="72"/>
      <c r="E219" s="65" t="s">
        <v>112</v>
      </c>
    </row>
    <row r="220" spans="2:8">
      <c r="E220">
        <f>(1-C206) / (B212-C212-1)*D196</f>
        <v>0</v>
      </c>
    </row>
    <row r="222" spans="2:8" ht="15.75">
      <c r="B222" s="87" t="s">
        <v>113</v>
      </c>
      <c r="C222" s="87"/>
      <c r="D222" s="87"/>
      <c r="E222" s="87"/>
      <c r="F222" s="87"/>
      <c r="G222" s="87"/>
      <c r="H222" s="87"/>
    </row>
    <row r="224" spans="2:8">
      <c r="B224" s="94" t="str">
        <f t="shared" ref="B224:B228" si="71">L98</f>
        <v>(X^t X)^(-1) =</v>
      </c>
      <c r="C224" s="53"/>
      <c r="D224" s="53"/>
      <c r="E224" s="53"/>
      <c r="F224" s="53"/>
      <c r="G224" s="53"/>
    </row>
    <row r="225" spans="2:8">
      <c r="B225" s="94">
        <f t="shared" si="71"/>
        <v>0</v>
      </c>
      <c r="C225" s="53"/>
      <c r="D225" s="53"/>
      <c r="E225" s="53"/>
      <c r="F225" s="53"/>
      <c r="G225" s="53"/>
    </row>
    <row r="226" spans="2:8">
      <c r="B226" s="94">
        <f t="shared" si="71"/>
        <v>0</v>
      </c>
      <c r="C226" s="53"/>
      <c r="D226" s="53"/>
      <c r="E226" s="53"/>
      <c r="F226" s="53"/>
      <c r="G226" s="53"/>
    </row>
    <row r="227" spans="2:8">
      <c r="B227" s="94">
        <f t="shared" si="71"/>
        <v>0</v>
      </c>
      <c r="C227" s="53"/>
      <c r="D227" s="53"/>
      <c r="E227" s="53"/>
      <c r="F227" s="53"/>
      <c r="G227" s="53"/>
    </row>
    <row r="228" spans="2:8">
      <c r="B228" s="94">
        <f t="shared" si="71"/>
        <v>0</v>
      </c>
      <c r="C228" s="53"/>
      <c r="D228" s="53"/>
      <c r="E228" s="53"/>
      <c r="F228" s="53"/>
      <c r="G228" s="53"/>
    </row>
    <row r="231" spans="2:8">
      <c r="B231" s="97" t="s">
        <v>114</v>
      </c>
      <c r="C231" s="22"/>
      <c r="D231" s="14"/>
      <c r="E231" s="14"/>
      <c r="F231" s="14"/>
      <c r="G231" s="14"/>
      <c r="H231" s="52" t="s">
        <v>115</v>
      </c>
    </row>
    <row r="232" spans="2:8">
      <c r="B232" s="97">
        <f t="shared" ref="B232:B235" si="72">L106</f>
        <v>0</v>
      </c>
      <c r="C232" s="14"/>
      <c r="D232" s="22"/>
      <c r="E232" s="14"/>
      <c r="F232" s="14"/>
      <c r="G232" s="14"/>
    </row>
    <row r="233" spans="2:8">
      <c r="B233" s="97">
        <f t="shared" si="72"/>
        <v>0</v>
      </c>
      <c r="C233" s="14"/>
      <c r="D233" s="14"/>
      <c r="E233" s="22"/>
      <c r="F233" s="14"/>
      <c r="G233" s="14"/>
    </row>
    <row r="234" spans="2:8">
      <c r="B234" s="97">
        <f t="shared" si="72"/>
        <v>0</v>
      </c>
      <c r="C234" s="14"/>
      <c r="D234" s="14"/>
      <c r="E234" s="14"/>
      <c r="F234" s="22"/>
      <c r="G234" s="14"/>
    </row>
    <row r="235" spans="2:8">
      <c r="B235" s="97">
        <f t="shared" si="72"/>
        <v>0</v>
      </c>
      <c r="C235" s="14"/>
      <c r="D235" s="14"/>
      <c r="E235" s="14"/>
      <c r="F235" s="14"/>
      <c r="G235" s="22"/>
    </row>
    <row r="238" spans="2:8">
      <c r="B238" s="26"/>
      <c r="C238" t="s">
        <v>116</v>
      </c>
      <c r="E238" s="52" t="s">
        <v>141</v>
      </c>
    </row>
    <row r="239" spans="2:8">
      <c r="B239" s="26"/>
      <c r="C239" t="s">
        <v>117</v>
      </c>
    </row>
    <row r="240" spans="2:8">
      <c r="B240" s="26"/>
      <c r="C240" t="s">
        <v>118</v>
      </c>
    </row>
    <row r="241" spans="2:8">
      <c r="B241" s="26"/>
      <c r="C241" t="s">
        <v>119</v>
      </c>
    </row>
    <row r="242" spans="2:8">
      <c r="B242" s="26"/>
      <c r="C242" t="s">
        <v>120</v>
      </c>
    </row>
    <row r="246" spans="2:8" ht="15.75">
      <c r="B246" s="87" t="s">
        <v>121</v>
      </c>
      <c r="C246" s="87"/>
      <c r="D246" s="87"/>
      <c r="E246" s="87"/>
      <c r="F246" s="87"/>
      <c r="G246" s="87"/>
      <c r="H246" s="87"/>
    </row>
    <row r="248" spans="2:8">
      <c r="B248" t="s">
        <v>122</v>
      </c>
    </row>
    <row r="249" spans="2:8">
      <c r="B249" t="s">
        <v>123</v>
      </c>
    </row>
    <row r="250" spans="2:8">
      <c r="B250" t="s">
        <v>124</v>
      </c>
    </row>
    <row r="252" spans="2:8">
      <c r="B252" t="s">
        <v>125</v>
      </c>
    </row>
    <row r="253" spans="2:8">
      <c r="B253" t="s">
        <v>126</v>
      </c>
    </row>
    <row r="255" spans="2:8" ht="15.75" thickBot="1">
      <c r="B255" t="s">
        <v>127</v>
      </c>
    </row>
    <row r="256" spans="2:8" ht="15.75" thickBot="1">
      <c r="B256" s="61"/>
    </row>
    <row r="257" spans="2:8" ht="15.75" thickBot="1"/>
    <row r="258" spans="2:8" ht="15.75" thickBot="1">
      <c r="B258" s="66" t="s">
        <v>128</v>
      </c>
      <c r="C258" s="67" t="s">
        <v>129</v>
      </c>
      <c r="D258" s="67" t="s">
        <v>130</v>
      </c>
      <c r="E258" s="68" t="s">
        <v>131</v>
      </c>
    </row>
    <row r="259" spans="2:8">
      <c r="B259" s="69">
        <f>M111</f>
        <v>0</v>
      </c>
      <c r="C259" s="39">
        <f>B238</f>
        <v>0</v>
      </c>
      <c r="D259" s="39"/>
      <c r="E259" s="41"/>
      <c r="F259" t="str">
        <f>IF(E259&gt;$B$256,"Rejet H_0","Non rejet H_0")</f>
        <v>Non rejet H_0</v>
      </c>
    </row>
    <row r="260" spans="2:8">
      <c r="B260" s="69">
        <f t="shared" ref="B260:B263" si="73">M112</f>
        <v>0</v>
      </c>
      <c r="C260" s="39">
        <f t="shared" ref="C260:C263" si="74">B239</f>
        <v>0</v>
      </c>
      <c r="D260" s="39"/>
      <c r="E260" s="41"/>
      <c r="F260" t="str">
        <f t="shared" ref="F260:F263" si="75">IF(E260&gt;$B$256,"Rejet H_0","Non rejet H_0")</f>
        <v>Non rejet H_0</v>
      </c>
    </row>
    <row r="261" spans="2:8">
      <c r="B261" s="69">
        <f t="shared" si="73"/>
        <v>0</v>
      </c>
      <c r="C261" s="39">
        <f t="shared" si="74"/>
        <v>0</v>
      </c>
      <c r="D261" s="39"/>
      <c r="E261" s="41"/>
      <c r="F261" t="str">
        <f t="shared" si="75"/>
        <v>Non rejet H_0</v>
      </c>
    </row>
    <row r="262" spans="2:8">
      <c r="B262" s="69">
        <f t="shared" si="73"/>
        <v>0</v>
      </c>
      <c r="C262" s="39">
        <f t="shared" si="74"/>
        <v>0</v>
      </c>
      <c r="D262" s="39"/>
      <c r="E262" s="41"/>
      <c r="F262" t="str">
        <f t="shared" si="75"/>
        <v>Non rejet H_0</v>
      </c>
    </row>
    <row r="263" spans="2:8">
      <c r="B263" s="69">
        <f t="shared" si="73"/>
        <v>0</v>
      </c>
      <c r="C263" s="39">
        <f t="shared" si="74"/>
        <v>0</v>
      </c>
      <c r="D263" s="39"/>
      <c r="E263" s="41"/>
      <c r="F263" t="str">
        <f t="shared" si="75"/>
        <v>Non rejet H_0</v>
      </c>
    </row>
    <row r="265" spans="2:8">
      <c r="B265" t="s">
        <v>132</v>
      </c>
    </row>
    <row r="268" spans="2:8" ht="15.75">
      <c r="B268" s="87" t="s">
        <v>133</v>
      </c>
      <c r="C268" s="87"/>
      <c r="D268" s="87"/>
      <c r="E268" s="87"/>
      <c r="F268" s="87"/>
      <c r="G268" s="87"/>
      <c r="H268" s="87"/>
    </row>
    <row r="270" spans="2:8">
      <c r="B270" t="s">
        <v>134</v>
      </c>
    </row>
    <row r="271" spans="2:8">
      <c r="B271" t="s">
        <v>135</v>
      </c>
    </row>
    <row r="272" spans="2:8">
      <c r="B272" t="s">
        <v>136</v>
      </c>
    </row>
    <row r="274" spans="1:3">
      <c r="B274" t="s">
        <v>125</v>
      </c>
    </row>
    <row r="275" spans="1:3">
      <c r="B275" t="s">
        <v>144</v>
      </c>
    </row>
    <row r="277" spans="1:3" ht="15.75" thickBot="1">
      <c r="B277" t="s">
        <v>137</v>
      </c>
    </row>
    <row r="278" spans="1:3" ht="15.75" thickBot="1">
      <c r="B278" s="74" t="s">
        <v>138</v>
      </c>
      <c r="C278" s="72"/>
    </row>
    <row r="279" spans="1:3" ht="15.75" thickBot="1"/>
    <row r="280" spans="1:3" ht="15.75" thickBot="1">
      <c r="B280" s="74" t="s">
        <v>139</v>
      </c>
      <c r="C280" s="75"/>
    </row>
    <row r="282" spans="1:3">
      <c r="B282" s="70" t="s">
        <v>145</v>
      </c>
    </row>
    <row r="286" spans="1:3" ht="15.75" thickBot="1">
      <c r="B286" t="s">
        <v>140</v>
      </c>
    </row>
    <row r="287" spans="1:3" ht="15.75" thickBot="1">
      <c r="A287" t="s">
        <v>146</v>
      </c>
      <c r="B287" s="61"/>
    </row>
    <row r="289" spans="2:2">
      <c r="B289" t="s">
        <v>147</v>
      </c>
    </row>
    <row r="290" spans="2:2">
      <c r="B290">
        <f>B287</f>
        <v>0</v>
      </c>
    </row>
    <row r="294" spans="2:2" ht="18">
      <c r="B294" s="34" t="s">
        <v>142</v>
      </c>
    </row>
    <row r="326" spans="2:4">
      <c r="B326" s="77"/>
      <c r="C326" s="77"/>
      <c r="D326" s="77"/>
    </row>
    <row r="327" spans="2:4">
      <c r="B327" s="77"/>
      <c r="C327" s="77"/>
      <c r="D327" s="77"/>
    </row>
    <row r="328" spans="2:4">
      <c r="B328" s="77"/>
      <c r="C328" s="77"/>
      <c r="D328" s="77"/>
    </row>
    <row r="329" spans="2:4">
      <c r="B329" s="77"/>
      <c r="C329" s="77"/>
      <c r="D329" s="77"/>
    </row>
    <row r="330" spans="2:4">
      <c r="B330" s="77"/>
      <c r="C330" s="77"/>
      <c r="D330" s="77"/>
    </row>
    <row r="331" spans="2:4">
      <c r="B331" s="77"/>
      <c r="C331" s="77"/>
      <c r="D331" s="77"/>
    </row>
    <row r="332" spans="2:4">
      <c r="B332" s="77"/>
      <c r="C332" s="77"/>
      <c r="D332" s="77"/>
    </row>
    <row r="333" spans="2:4">
      <c r="B333" s="77"/>
      <c r="C333" s="77"/>
      <c r="D333" s="77"/>
    </row>
    <row r="334" spans="2:4">
      <c r="B334" s="77"/>
      <c r="C334" s="77"/>
      <c r="D334" s="77"/>
    </row>
    <row r="335" spans="2:4">
      <c r="B335" s="77"/>
      <c r="C335" s="77"/>
      <c r="D335" s="77"/>
    </row>
    <row r="336" spans="2:4">
      <c r="B336" s="77"/>
      <c r="C336" s="77"/>
      <c r="D336" s="77"/>
    </row>
    <row r="337" spans="2:4">
      <c r="B337" s="77"/>
      <c r="C337" s="77"/>
      <c r="D337" s="77"/>
    </row>
    <row r="338" spans="2:4">
      <c r="B338" s="77"/>
      <c r="C338" s="77"/>
      <c r="D338" s="77"/>
    </row>
    <row r="339" spans="2:4">
      <c r="B339" s="77"/>
      <c r="C339" s="77"/>
      <c r="D339" s="77"/>
    </row>
    <row r="340" spans="2:4">
      <c r="B340" s="77"/>
      <c r="C340" s="77"/>
      <c r="D340" s="77"/>
    </row>
    <row r="341" spans="2:4">
      <c r="B341" s="77"/>
      <c r="C341" s="77"/>
      <c r="D341" s="77"/>
    </row>
    <row r="342" spans="2:4">
      <c r="B342" s="77"/>
      <c r="C342" s="77"/>
      <c r="D342" s="77"/>
    </row>
    <row r="343" spans="2:4">
      <c r="B343" s="77"/>
      <c r="C343" s="77"/>
      <c r="D343" s="77"/>
    </row>
    <row r="344" spans="2:4">
      <c r="B344" s="77"/>
      <c r="C344" s="77"/>
      <c r="D344" s="77"/>
    </row>
    <row r="345" spans="2:4">
      <c r="B345" s="77"/>
      <c r="C345" s="77"/>
      <c r="D345" s="77"/>
    </row>
    <row r="346" spans="2:4">
      <c r="B346" s="77"/>
      <c r="C346" s="77"/>
      <c r="D346" s="77"/>
    </row>
    <row r="347" spans="2:4">
      <c r="B347" s="77"/>
      <c r="C347" s="77"/>
      <c r="D347" s="77"/>
    </row>
    <row r="348" spans="2:4">
      <c r="B348" s="77"/>
      <c r="C348" s="77"/>
      <c r="D348" s="77"/>
    </row>
    <row r="349" spans="2:4">
      <c r="B349" s="77"/>
      <c r="C349" s="77"/>
      <c r="D349" s="77"/>
    </row>
    <row r="350" spans="2:4">
      <c r="B350" s="77"/>
      <c r="C350" s="77"/>
      <c r="D350" s="77"/>
    </row>
    <row r="358" spans="2:2" ht="18">
      <c r="B358" s="34" t="s">
        <v>148</v>
      </c>
    </row>
    <row r="382" spans="1:8">
      <c r="B382" s="78"/>
      <c r="C382" s="82"/>
      <c r="D382" s="85"/>
      <c r="E382" s="82"/>
      <c r="F382" s="82"/>
      <c r="G382" s="84"/>
    </row>
    <row r="383" spans="1:8">
      <c r="B383" s="78"/>
      <c r="C383" s="82"/>
      <c r="D383" s="82"/>
      <c r="E383" s="85"/>
      <c r="F383" s="82"/>
      <c r="G383" s="84"/>
    </row>
    <row r="384" spans="1:8">
      <c r="A384" s="78"/>
      <c r="B384" s="78"/>
      <c r="C384" s="78"/>
      <c r="D384" s="78"/>
      <c r="E384" s="78"/>
      <c r="F384" s="78"/>
      <c r="G384" s="78"/>
      <c r="H384" s="78"/>
    </row>
    <row r="385" spans="1:8">
      <c r="A385" s="78"/>
      <c r="B385" s="78"/>
      <c r="C385" s="78"/>
      <c r="D385" s="78"/>
      <c r="E385" s="78"/>
      <c r="F385" s="78"/>
      <c r="G385" s="78"/>
      <c r="H385" s="78"/>
    </row>
    <row r="386" spans="1:8">
      <c r="A386" s="78"/>
      <c r="B386" s="78"/>
      <c r="C386" s="78"/>
      <c r="D386" s="78"/>
      <c r="E386" s="78"/>
      <c r="F386" s="78"/>
      <c r="G386" s="78"/>
      <c r="H386" s="78"/>
    </row>
    <row r="387" spans="1:8">
      <c r="A387" s="78"/>
      <c r="B387" s="78"/>
      <c r="C387" s="78"/>
      <c r="D387" s="78"/>
      <c r="E387" s="78"/>
      <c r="F387" s="78"/>
      <c r="G387" s="78"/>
      <c r="H387" s="78"/>
    </row>
    <row r="388" spans="1:8">
      <c r="A388" s="78"/>
      <c r="B388" s="78"/>
      <c r="C388" s="78"/>
      <c r="D388" s="78"/>
      <c r="E388" s="78"/>
      <c r="F388" s="78"/>
      <c r="G388" s="78"/>
      <c r="H388" s="78"/>
    </row>
    <row r="389" spans="1:8">
      <c r="A389" s="78"/>
      <c r="B389" s="78"/>
      <c r="C389" s="78"/>
      <c r="D389" s="78"/>
      <c r="E389" s="78"/>
      <c r="F389" s="78"/>
      <c r="G389" s="78"/>
      <c r="H389" s="78"/>
    </row>
    <row r="390" spans="1:8">
      <c r="A390" s="78"/>
      <c r="B390" s="78"/>
      <c r="C390" s="78"/>
      <c r="D390" s="78"/>
      <c r="E390" s="78"/>
      <c r="F390" s="78"/>
      <c r="G390" s="78"/>
      <c r="H390" s="78"/>
    </row>
    <row r="391" spans="1:8">
      <c r="A391" s="78"/>
      <c r="B391" s="78"/>
      <c r="C391" s="78"/>
      <c r="D391" s="78"/>
      <c r="E391" s="78"/>
      <c r="F391" s="78"/>
      <c r="G391" s="78"/>
      <c r="H391" s="78"/>
    </row>
    <row r="392" spans="1:8">
      <c r="A392" s="78"/>
      <c r="B392" s="78"/>
      <c r="C392" s="78"/>
      <c r="D392" s="78"/>
      <c r="E392" s="78"/>
      <c r="F392" s="78"/>
      <c r="G392" s="78"/>
      <c r="H392" s="78"/>
    </row>
    <row r="393" spans="1:8">
      <c r="A393" s="78"/>
      <c r="B393" s="78"/>
      <c r="C393" s="78"/>
      <c r="D393" s="78"/>
      <c r="E393" s="78"/>
      <c r="F393" s="78"/>
      <c r="G393" s="78"/>
      <c r="H393" s="78"/>
    </row>
    <row r="394" spans="1:8">
      <c r="A394" s="78"/>
      <c r="B394" s="78"/>
      <c r="C394" s="78"/>
      <c r="D394" s="78"/>
      <c r="E394" s="78"/>
      <c r="F394" s="78"/>
      <c r="G394" s="78"/>
      <c r="H394" s="78"/>
    </row>
    <row r="395" spans="1:8">
      <c r="A395" s="78"/>
      <c r="B395" s="78"/>
      <c r="C395" s="78"/>
      <c r="D395" s="78"/>
      <c r="E395" s="78"/>
      <c r="F395" s="78"/>
      <c r="G395" s="78"/>
      <c r="H395" s="78"/>
    </row>
    <row r="396" spans="1:8">
      <c r="A396" s="78"/>
      <c r="B396" s="78"/>
      <c r="C396" s="78"/>
      <c r="D396" s="78"/>
      <c r="E396" s="78"/>
      <c r="F396" s="78"/>
      <c r="G396" s="78"/>
      <c r="H396" s="78"/>
    </row>
    <row r="397" spans="1:8">
      <c r="A397" s="78"/>
      <c r="B397" s="78"/>
      <c r="C397" s="78"/>
      <c r="D397" s="78"/>
      <c r="E397" s="78"/>
      <c r="F397" s="78"/>
      <c r="G397" s="78"/>
      <c r="H397" s="78"/>
    </row>
    <row r="398" spans="1:8">
      <c r="A398" s="78"/>
      <c r="B398" s="78"/>
      <c r="C398" s="78"/>
      <c r="D398" s="78"/>
      <c r="E398" s="78"/>
      <c r="F398" s="78"/>
      <c r="G398" s="78"/>
      <c r="H398" s="78"/>
    </row>
    <row r="399" spans="1:8">
      <c r="A399" s="78"/>
      <c r="B399" s="78"/>
      <c r="C399" s="78"/>
      <c r="D399" s="78"/>
      <c r="E399" s="78"/>
      <c r="F399" s="78"/>
      <c r="G399" s="78"/>
      <c r="H399" s="78"/>
    </row>
    <row r="400" spans="1:8">
      <c r="A400" s="78"/>
      <c r="B400" s="78"/>
      <c r="C400" s="78"/>
      <c r="D400" s="78"/>
      <c r="E400" s="78"/>
      <c r="F400" s="78"/>
      <c r="G400" s="78"/>
      <c r="H400" s="78"/>
    </row>
    <row r="401" spans="1:10">
      <c r="B401" s="78"/>
      <c r="C401" s="82"/>
    </row>
    <row r="402" spans="1:10">
      <c r="B402" s="78"/>
      <c r="C402" s="82"/>
    </row>
    <row r="403" spans="1:10">
      <c r="B403" s="78"/>
      <c r="C403" s="82"/>
    </row>
    <row r="404" spans="1:10">
      <c r="B404" s="78"/>
      <c r="C404" s="82"/>
    </row>
    <row r="405" spans="1:10">
      <c r="B405" s="78"/>
      <c r="C405" s="82"/>
    </row>
    <row r="406" spans="1:10">
      <c r="B406" s="78"/>
      <c r="C406" s="82"/>
    </row>
    <row r="407" spans="1:10">
      <c r="B407" s="78"/>
      <c r="C407" s="82"/>
    </row>
    <row r="408" spans="1:10">
      <c r="B408" s="78"/>
      <c r="C408" s="82"/>
    </row>
    <row r="409" spans="1:10">
      <c r="A409" s="78"/>
      <c r="B409" s="78"/>
      <c r="C409" s="78"/>
      <c r="D409" s="78"/>
      <c r="E409" s="78"/>
      <c r="F409" s="78"/>
      <c r="G409" s="78"/>
      <c r="H409" s="78"/>
      <c r="I409" s="78"/>
      <c r="J409" s="78"/>
    </row>
    <row r="410" spans="1:10">
      <c r="A410" s="78"/>
      <c r="B410" s="78"/>
      <c r="C410" s="78"/>
      <c r="D410" s="78"/>
      <c r="E410" s="78"/>
      <c r="F410" s="78"/>
      <c r="G410" s="78"/>
      <c r="H410" s="78"/>
      <c r="I410" s="78"/>
      <c r="J410" s="78"/>
    </row>
    <row r="411" spans="1:10">
      <c r="A411" s="78"/>
      <c r="B411" s="78"/>
      <c r="C411" s="78"/>
      <c r="D411" s="78"/>
      <c r="E411" s="78"/>
      <c r="F411" s="78"/>
      <c r="G411" s="78"/>
      <c r="H411" s="78"/>
      <c r="I411" s="78"/>
      <c r="J411" s="78"/>
    </row>
    <row r="412" spans="1:10">
      <c r="A412" s="78"/>
      <c r="B412" s="78"/>
      <c r="C412" s="78"/>
      <c r="D412" s="78"/>
      <c r="E412" s="78"/>
      <c r="F412" s="78"/>
      <c r="G412" s="78"/>
      <c r="H412" s="78"/>
      <c r="I412" s="78"/>
      <c r="J412" s="78"/>
    </row>
    <row r="413" spans="1:10">
      <c r="A413" s="78"/>
      <c r="B413" s="78"/>
      <c r="C413" s="78"/>
      <c r="D413" s="78"/>
      <c r="E413" s="78"/>
      <c r="F413" s="78"/>
      <c r="G413" s="78"/>
      <c r="H413" s="78"/>
      <c r="I413" s="78"/>
      <c r="J413" s="78"/>
    </row>
    <row r="414" spans="1:10">
      <c r="A414" s="78"/>
      <c r="B414" s="78"/>
      <c r="C414" s="78"/>
      <c r="D414" s="78"/>
      <c r="E414" s="78"/>
      <c r="F414" s="78"/>
      <c r="G414" s="78"/>
      <c r="H414" s="78"/>
      <c r="I414" s="78"/>
      <c r="J414" s="78"/>
    </row>
    <row r="415" spans="1:10">
      <c r="A415" s="78"/>
      <c r="B415" s="78"/>
      <c r="C415" s="78"/>
      <c r="D415" s="78"/>
      <c r="E415" s="78"/>
      <c r="F415" s="78"/>
      <c r="G415" s="78"/>
      <c r="H415" s="78"/>
      <c r="I415" s="78"/>
      <c r="J415" s="78"/>
    </row>
    <row r="416" spans="1:10">
      <c r="A416" s="78"/>
      <c r="B416" s="78"/>
      <c r="C416" s="78"/>
      <c r="D416" s="78"/>
      <c r="E416" s="78"/>
      <c r="F416" s="78"/>
      <c r="G416" s="78"/>
      <c r="H416" s="78"/>
      <c r="I416" s="78"/>
      <c r="J416" s="78"/>
    </row>
    <row r="417" spans="1:10">
      <c r="A417" s="78"/>
      <c r="B417" s="78"/>
      <c r="C417" s="78"/>
      <c r="D417" s="78"/>
      <c r="E417" s="78"/>
      <c r="F417" s="78"/>
      <c r="G417" s="78"/>
      <c r="H417" s="78"/>
      <c r="I417" s="78"/>
      <c r="J417" s="78"/>
    </row>
    <row r="418" spans="1:10">
      <c r="A418" s="78"/>
      <c r="B418" s="78"/>
      <c r="C418" s="78"/>
      <c r="D418" s="78"/>
      <c r="E418" s="78"/>
      <c r="F418" s="78"/>
      <c r="G418" s="78"/>
      <c r="H418" s="78"/>
      <c r="I418" s="78"/>
      <c r="J418" s="78"/>
    </row>
    <row r="419" spans="1:10">
      <c r="A419" s="78"/>
      <c r="B419" s="78"/>
      <c r="C419" s="78"/>
      <c r="D419" s="78"/>
      <c r="E419" s="78"/>
      <c r="F419" s="78"/>
      <c r="G419" s="78"/>
      <c r="H419" s="78"/>
      <c r="I419" s="78"/>
      <c r="J419" s="78"/>
    </row>
    <row r="420" spans="1:10">
      <c r="A420" s="78"/>
      <c r="B420" s="78"/>
      <c r="C420" s="78"/>
      <c r="D420" s="78"/>
      <c r="E420" s="78"/>
      <c r="F420" s="78"/>
      <c r="G420" s="78"/>
      <c r="H420" s="78"/>
      <c r="I420" s="78"/>
      <c r="J420" s="78"/>
    </row>
    <row r="421" spans="1:10">
      <c r="A421" s="78"/>
      <c r="B421" s="78"/>
      <c r="C421" s="78"/>
      <c r="D421" s="78"/>
      <c r="E421" s="78"/>
      <c r="F421" s="78"/>
      <c r="G421" s="78"/>
      <c r="H421" s="78"/>
      <c r="I421" s="78"/>
      <c r="J421" s="78"/>
    </row>
    <row r="422" spans="1:10">
      <c r="A422" s="78"/>
      <c r="B422" s="78"/>
      <c r="C422" s="78"/>
      <c r="D422" s="78"/>
      <c r="E422" s="78"/>
      <c r="F422" s="78"/>
      <c r="G422" s="78"/>
      <c r="H422" s="78"/>
      <c r="I422" s="78"/>
      <c r="J422" s="78"/>
    </row>
    <row r="423" spans="1:10">
      <c r="A423" s="78"/>
      <c r="B423" s="78"/>
      <c r="C423" s="78"/>
      <c r="D423" s="78"/>
      <c r="E423" s="78"/>
      <c r="F423" s="78"/>
      <c r="G423" s="78"/>
      <c r="H423" s="78"/>
      <c r="I423" s="78"/>
      <c r="J423" s="78"/>
    </row>
    <row r="424" spans="1:10">
      <c r="A424" s="78"/>
      <c r="B424" s="78"/>
      <c r="C424" s="78"/>
      <c r="D424" s="78"/>
      <c r="E424" s="78"/>
      <c r="F424" s="78"/>
      <c r="G424" s="78"/>
      <c r="H424" s="78"/>
      <c r="I424" s="78"/>
      <c r="J424" s="78"/>
    </row>
    <row r="425" spans="1:10">
      <c r="A425" s="78"/>
      <c r="B425" s="78"/>
      <c r="C425" s="78"/>
      <c r="D425" s="78"/>
      <c r="E425" s="78"/>
      <c r="F425" s="78"/>
      <c r="G425" s="78"/>
      <c r="H425" s="78"/>
      <c r="I425" s="78"/>
      <c r="J425" s="78"/>
    </row>
    <row r="426" spans="1:10">
      <c r="A426" s="78"/>
      <c r="B426" s="78"/>
      <c r="C426" s="78"/>
      <c r="D426" s="78"/>
      <c r="E426" s="78"/>
      <c r="F426" s="78"/>
      <c r="G426" s="78"/>
      <c r="H426" s="78"/>
      <c r="I426" s="78"/>
      <c r="J426" s="78"/>
    </row>
    <row r="427" spans="1:10">
      <c r="A427" s="78"/>
      <c r="B427" s="78"/>
      <c r="C427" s="78"/>
      <c r="D427" s="78"/>
      <c r="E427" s="78"/>
      <c r="F427" s="78"/>
      <c r="G427" s="78"/>
      <c r="H427" s="78"/>
      <c r="I427" s="78"/>
      <c r="J427" s="78"/>
    </row>
    <row r="428" spans="1:10">
      <c r="A428" s="78"/>
      <c r="B428" s="78"/>
      <c r="C428" s="78"/>
      <c r="D428" s="78"/>
      <c r="E428" s="78"/>
      <c r="F428" s="78"/>
      <c r="G428" s="78"/>
      <c r="H428" s="78"/>
      <c r="I428" s="78"/>
      <c r="J428" s="78"/>
    </row>
    <row r="429" spans="1:10">
      <c r="A429" s="78"/>
      <c r="B429" s="78"/>
      <c r="C429" s="78"/>
      <c r="D429" s="78"/>
      <c r="E429" s="78"/>
      <c r="F429" s="78"/>
      <c r="G429" s="78"/>
      <c r="H429" s="78"/>
      <c r="I429" s="78"/>
      <c r="J429" s="78"/>
    </row>
    <row r="430" spans="1:10">
      <c r="A430" s="78"/>
      <c r="B430" s="78"/>
      <c r="C430" s="78"/>
      <c r="D430" s="78"/>
      <c r="E430" s="78"/>
      <c r="F430" s="78"/>
      <c r="G430" s="78"/>
      <c r="H430" s="78"/>
      <c r="I430" s="78"/>
      <c r="J430" s="78"/>
    </row>
    <row r="431" spans="1:10">
      <c r="A431" s="78"/>
      <c r="B431" s="78"/>
      <c r="C431" s="78"/>
      <c r="D431" s="78"/>
      <c r="E431" s="78"/>
      <c r="F431" s="78"/>
      <c r="G431" s="78"/>
      <c r="H431" s="78"/>
      <c r="I431" s="78"/>
      <c r="J431" s="78"/>
    </row>
    <row r="432" spans="1:10">
      <c r="A432" s="78"/>
      <c r="B432" s="78"/>
      <c r="C432" s="78"/>
      <c r="D432" s="78"/>
      <c r="E432" s="78"/>
      <c r="F432" s="78"/>
      <c r="G432" s="78"/>
      <c r="H432" s="78"/>
      <c r="I432" s="78"/>
      <c r="J432" s="78"/>
    </row>
    <row r="433" spans="1:10">
      <c r="A433" s="78"/>
      <c r="B433" s="78"/>
      <c r="C433" s="78"/>
      <c r="D433" s="78"/>
      <c r="E433" s="78"/>
      <c r="F433" s="78"/>
      <c r="G433" s="78"/>
      <c r="H433" s="78"/>
      <c r="I433" s="78"/>
      <c r="J433" s="78"/>
    </row>
    <row r="434" spans="1:10">
      <c r="A434" s="78"/>
      <c r="B434" s="78"/>
      <c r="C434" s="78"/>
      <c r="D434" s="78"/>
      <c r="E434" s="78"/>
      <c r="F434" s="78"/>
      <c r="G434" s="78"/>
      <c r="H434" s="78"/>
      <c r="I434" s="78"/>
      <c r="J434" s="78"/>
    </row>
    <row r="435" spans="1:10">
      <c r="B435" s="86"/>
    </row>
    <row r="472" spans="2:14">
      <c r="B472" s="78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</row>
    <row r="473" spans="2:14">
      <c r="B473" s="78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</row>
    <row r="474" spans="2:14">
      <c r="B474" s="78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</row>
    <row r="475" spans="2:14">
      <c r="B475" s="78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</row>
    <row r="476" spans="2:14">
      <c r="B476" s="78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</row>
    <row r="477" spans="2:14">
      <c r="B477" s="78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</row>
    <row r="478" spans="2:14">
      <c r="B478" s="78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</row>
    <row r="479" spans="2:14">
      <c r="B479" s="78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</row>
    <row r="480" spans="2:14">
      <c r="B480" s="78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</row>
    <row r="481" spans="2:14">
      <c r="B481" s="78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</row>
    <row r="482" spans="2:14">
      <c r="B482" s="78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</row>
    <row r="483" spans="2:14">
      <c r="B483" s="78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</row>
    <row r="484" spans="2:14">
      <c r="B484" s="78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</row>
    <row r="485" spans="2:14">
      <c r="B485" s="78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</row>
    <row r="486" spans="2:14">
      <c r="B486" s="78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</row>
    <row r="487" spans="2:14">
      <c r="B487" s="78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</row>
    <row r="488" spans="2:14">
      <c r="B488" s="78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</row>
    <row r="489" spans="2:14">
      <c r="B489" s="78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</row>
    <row r="490" spans="2:14">
      <c r="B490" s="78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</row>
    <row r="491" spans="2:14">
      <c r="B491" s="78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</row>
    <row r="492" spans="2:14">
      <c r="B492" s="78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</row>
    <row r="493" spans="2:14">
      <c r="B493" s="78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</row>
    <row r="494" spans="2:14">
      <c r="B494" s="78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</row>
    <row r="495" spans="2:14">
      <c r="B495" s="78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</row>
    <row r="496" spans="2:14">
      <c r="B496" s="78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</row>
    <row r="497" spans="2:14">
      <c r="B497" s="78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</row>
    <row r="498" spans="2:14">
      <c r="B498" s="78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</row>
    <row r="499" spans="2:14" ht="15.75" thickBot="1">
      <c r="B499" s="79"/>
      <c r="C499" s="81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</row>
  </sheetData>
  <mergeCells count="21">
    <mergeCell ref="B246:H246"/>
    <mergeCell ref="B268:H268"/>
    <mergeCell ref="B119:H119"/>
    <mergeCell ref="B224:B228"/>
    <mergeCell ref="B231:B235"/>
    <mergeCell ref="B204:H204"/>
    <mergeCell ref="B209:H209"/>
    <mergeCell ref="B217:H217"/>
    <mergeCell ref="B222:H222"/>
    <mergeCell ref="B85:B115"/>
    <mergeCell ref="I85:I115"/>
    <mergeCell ref="L85:L89"/>
    <mergeCell ref="L92:L96"/>
    <mergeCell ref="L98:L102"/>
    <mergeCell ref="L104:L108"/>
    <mergeCell ref="L111:L115"/>
    <mergeCell ref="B43:H43"/>
    <mergeCell ref="Y51:AC51"/>
    <mergeCell ref="Y59:AC59"/>
    <mergeCell ref="X63:X67"/>
    <mergeCell ref="B81:H81"/>
  </mergeCells>
  <pageMargins left="0.7" right="0.7" top="0.75" bottom="0.75" header="0.3" footer="0.3"/>
  <pageSetup paperSize="9" orientation="portrait" r:id="rId1"/>
  <ignoredErrors>
    <ignoredError sqref="A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Regression lineaire multiple</vt:lpstr>
      <vt:lpstr>cylindree</vt:lpstr>
      <vt:lpstr>m</vt:lpstr>
      <vt:lpstr>n</vt:lpstr>
      <vt:lpstr>poids</vt:lpstr>
      <vt:lpstr>prix</vt:lpstr>
      <vt:lpstr>puissance</vt:lpstr>
      <vt:lpstr>yi</vt:lpstr>
    </vt:vector>
  </TitlesOfParts>
  <Company>Université de Rennes1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egallic</dc:creator>
  <cp:lastModifiedBy>egallic</cp:lastModifiedBy>
  <dcterms:created xsi:type="dcterms:W3CDTF">2014-02-28T08:59:42Z</dcterms:created>
  <dcterms:modified xsi:type="dcterms:W3CDTF">2015-03-16T15:21:36Z</dcterms:modified>
</cp:coreProperties>
</file>